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aconpartnershipllp.sharepoint.com/sites/Optimix/Shared Documents/Other Models/Target Rent Calculator/"/>
    </mc:Choice>
  </mc:AlternateContent>
  <xr:revisionPtr revIDLastSave="153" documentId="8_{8E797012-7025-4E01-9B0A-83FF31E33A1E}" xr6:coauthVersionLast="47" xr6:coauthVersionMax="47" xr10:uidLastSave="{818AA88E-09B7-4A25-B405-DE247B068F5F}"/>
  <bookViews>
    <workbookView xWindow="-120" yWindow="-120" windowWidth="51840" windowHeight="21120" tabRatio="601" xr2:uid="{00000000-000D-0000-FFFF-FFFF00000000}"/>
  </bookViews>
  <sheets>
    <sheet name="TARGET RENTS" sheetId="4" r:id="rId1"/>
    <sheet name="LA LIST" sheetId="7" state="hidden" r:id="rId2"/>
  </sheets>
  <definedNames>
    <definedName name="LALIST">'LA LIST'!$A$2:$A$355</definedName>
    <definedName name="_xlnm.Print_Area" localSheetId="0">'TARGET RENTS'!$A$1:$E$14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 s="1"/>
  <c r="C10" i="4"/>
  <c r="D10" i="4" s="1"/>
  <c r="D6" i="4"/>
  <c r="H51" i="4"/>
  <c r="H52" i="4"/>
  <c r="I52" i="4" s="1"/>
  <c r="H53" i="4"/>
  <c r="I53" i="4" s="1"/>
  <c r="J57" i="4"/>
  <c r="J56" i="4"/>
  <c r="F53" i="4"/>
  <c r="F52" i="4"/>
  <c r="F50" i="4"/>
  <c r="F51" i="4"/>
  <c r="I7" i="4"/>
  <c r="H47" i="4" l="1"/>
  <c r="H50" i="4"/>
  <c r="I50" i="4" s="1"/>
  <c r="I51" i="4"/>
  <c r="E44" i="4"/>
  <c r="E45" i="4"/>
  <c r="E46" i="4"/>
  <c r="E43" i="4"/>
  <c r="I8" i="4" l="1"/>
  <c r="I9" i="4"/>
  <c r="I10" i="4"/>
  <c r="I11" i="4"/>
  <c r="G8" i="4"/>
  <c r="G9" i="4"/>
  <c r="G10" i="4"/>
  <c r="G11" i="4"/>
  <c r="G7" i="4"/>
  <c r="E6" i="4" l="1"/>
  <c r="C6" i="4"/>
  <c r="I47" i="4"/>
  <c r="H49" i="4"/>
  <c r="I49" i="4" s="1"/>
  <c r="F43" i="4"/>
  <c r="F44" i="4"/>
  <c r="F45" i="4"/>
  <c r="F46" i="4"/>
  <c r="F47" i="4"/>
  <c r="F48" i="4"/>
  <c r="F49" i="4"/>
  <c r="F42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27" i="4"/>
  <c r="G26" i="4" l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l="1"/>
  <c r="G41" i="4" s="1"/>
  <c r="G42" i="4" s="1"/>
  <c r="G43" i="4" s="1"/>
  <c r="G44" i="4" s="1"/>
  <c r="G45" i="4" s="1"/>
  <c r="G46" i="4" s="1"/>
  <c r="G47" i="4" s="1"/>
  <c r="G48" i="4" s="1"/>
  <c r="G49" i="4" s="1"/>
  <c r="J47" i="4"/>
  <c r="J48" i="4" s="1"/>
  <c r="J49" i="4" s="1"/>
  <c r="C23" i="4"/>
  <c r="H7" i="4" s="1"/>
  <c r="C7" i="4" s="1"/>
  <c r="D7" i="4" l="1"/>
  <c r="G50" i="4"/>
  <c r="G51" i="4" s="1"/>
  <c r="G52" i="4" s="1"/>
  <c r="G53" i="4" s="1"/>
  <c r="J50" i="4"/>
  <c r="J51" i="4" s="1"/>
  <c r="J52" i="4" s="1"/>
  <c r="J53" i="4" s="1"/>
  <c r="H9" i="4"/>
  <c r="H10" i="4"/>
  <c r="H11" i="4"/>
  <c r="C11" i="4" s="1"/>
  <c r="D11" i="4" s="1"/>
  <c r="H8" i="4"/>
  <c r="C8" i="4" s="1"/>
  <c r="D8" i="4" s="1"/>
  <c r="E9" i="4" l="1"/>
  <c r="F9" i="4" s="1"/>
  <c r="E7" i="4"/>
  <c r="F7" i="4" s="1"/>
  <c r="E11" i="4"/>
  <c r="F11" i="4" s="1"/>
  <c r="E8" i="4"/>
  <c r="F8" i="4" s="1"/>
  <c r="E10" i="4"/>
  <c r="F10" i="4" s="1"/>
</calcChain>
</file>

<file path=xl/sharedStrings.xml><?xml version="1.0" encoding="utf-8"?>
<sst xmlns="http://schemas.openxmlformats.org/spreadsheetml/2006/main" count="445" uniqueCount="415">
  <si>
    <r>
      <rPr>
        <b/>
        <sz val="16"/>
        <color rgb="FFFF0000"/>
        <rFont val="Calibri"/>
        <family val="2"/>
        <scheme val="minor"/>
      </rPr>
      <t>FREE VIABILITY TRAINING</t>
    </r>
    <r>
      <rPr>
        <sz val="11"/>
        <color rgb="FFFF0000"/>
        <rFont val="Calibri"/>
        <family val="2"/>
        <scheme val="minor"/>
      </rPr>
      <t xml:space="preserve">              (click here)</t>
    </r>
  </si>
  <si>
    <r>
      <t xml:space="preserve">TARGET RENT /  FORMULA RENT </t>
    </r>
    <r>
      <rPr>
        <sz val="18"/>
        <color rgb="FF0070C0"/>
        <rFont val="Arial"/>
        <family val="2"/>
      </rPr>
      <t>CALCULATOR 2026/2027</t>
    </r>
  </si>
  <si>
    <t>LOCAL AUTHORITY</t>
  </si>
  <si>
    <t>ASHFORD</t>
  </si>
  <si>
    <t>RENT YEAR REQUIRED</t>
  </si>
  <si>
    <t>APR 26 - MAR 27</t>
  </si>
  <si>
    <t>Last Updated to include 7.7% inflation in April 2024 and the forth coming 2.7% inflation in April 2025</t>
  </si>
  <si>
    <t>Rent Standard: Guidance</t>
  </si>
  <si>
    <t xml:space="preserve">BEDROOMS </t>
  </si>
  <si>
    <t>JANUARY 1999 VALUE</t>
  </si>
  <si>
    <t>BEDROOM WEIGHTING</t>
  </si>
  <si>
    <t>JANUARY 1999 TARGET RENT</t>
  </si>
  <si>
    <t>TARGET RENT CAP 19/20</t>
  </si>
  <si>
    <r>
      <rPr>
        <u/>
        <sz val="11"/>
        <color rgb="FFFF0000"/>
        <rFont val="Calibri"/>
        <family val="2"/>
        <scheme val="minor"/>
      </rPr>
      <t xml:space="preserve">Not for Supported Housing. </t>
    </r>
    <r>
      <rPr>
        <u/>
        <sz val="11"/>
        <color theme="10"/>
        <rFont val="Calibri"/>
        <family val="2"/>
        <scheme val="minor"/>
      </rPr>
      <t>Contact us if you need Supported Housing Rents: steve.beard@beaconpartnership.com</t>
    </r>
  </si>
  <si>
    <t>SETTINGS &amp; CALCULATIONS - CLICK + TO EXPAND</t>
  </si>
  <si>
    <t>LOCAL &amp; NATIONAL DATA</t>
  </si>
  <si>
    <t>NATIONAL RENT</t>
  </si>
  <si>
    <t>NATIONAL EARNINGS</t>
  </si>
  <si>
    <t>NATIONAL VALUES</t>
  </si>
  <si>
    <t>LOCAL EARNINGS</t>
  </si>
  <si>
    <t>BASE INFLATION</t>
  </si>
  <si>
    <t>RPI</t>
  </si>
  <si>
    <t>CPI</t>
  </si>
  <si>
    <t>TARGET RENT MARGIN</t>
  </si>
  <si>
    <t>TARGET RENT INF</t>
  </si>
  <si>
    <t>CUMULATIVE TR INF</t>
  </si>
  <si>
    <t>RENT CAP MARGIN</t>
  </si>
  <si>
    <t>RENT CAP INFLATION</t>
  </si>
  <si>
    <t>CUMULATIVE CAP INF</t>
  </si>
  <si>
    <t>APR 99 - MAR 00</t>
  </si>
  <si>
    <t>APR 00 - MAR 01</t>
  </si>
  <si>
    <t>N/A</t>
  </si>
  <si>
    <t>APR 01 - MAR 02</t>
  </si>
  <si>
    <t>APR 02 - MAR 03</t>
  </si>
  <si>
    <t>APR 03 - MAR 04</t>
  </si>
  <si>
    <t>APR 04 - MAR 05</t>
  </si>
  <si>
    <t>APR 05 - MAR 06</t>
  </si>
  <si>
    <t>APR 06 - MAR 07</t>
  </si>
  <si>
    <t>APR 07 - MAR 08</t>
  </si>
  <si>
    <t>APR 08 - MAR 09</t>
  </si>
  <si>
    <t>APR 09 - MAR 10</t>
  </si>
  <si>
    <t>APR 10 - MAR 11</t>
  </si>
  <si>
    <t>APR 11 - MAR 12</t>
  </si>
  <si>
    <t>APR 12 - MAR 13</t>
  </si>
  <si>
    <t>APR 13 - MAR 14</t>
  </si>
  <si>
    <t>APR 14 - MAR 15</t>
  </si>
  <si>
    <t>APR 15 - MAR 16</t>
  </si>
  <si>
    <t>APR 16 - MAR 17</t>
  </si>
  <si>
    <t>APR 17 - MAR 18</t>
  </si>
  <si>
    <t>APR 18 - MAR 19</t>
  </si>
  <si>
    <t>APR 19 - MAR 20</t>
  </si>
  <si>
    <t>APR 20 - MAR 21</t>
  </si>
  <si>
    <t>APR 21 - MAR 22</t>
  </si>
  <si>
    <t>APR 22 - MAR 23</t>
  </si>
  <si>
    <t>APR 23 - MAR 24</t>
  </si>
  <si>
    <t>APR 24 - MAR 25</t>
  </si>
  <si>
    <t>APR 25 - MAR 26</t>
  </si>
  <si>
    <t>BEDS</t>
  </si>
  <si>
    <t>TARGET RENT INFLATION SINCE 1999</t>
  </si>
  <si>
    <t>TARGET RENT CAP INFLATION SINCE 19/20</t>
  </si>
  <si>
    <t>LOCAL AUTHORITIES</t>
  </si>
  <si>
    <t>EARNINGS PER WEEK 1999</t>
  </si>
  <si>
    <t>ADUR</t>
  </si>
  <si>
    <t>ALLERDALE</t>
  </si>
  <si>
    <t>ALNWICK</t>
  </si>
  <si>
    <t>AMBER VALLEY</t>
  </si>
  <si>
    <t>ARUN</t>
  </si>
  <si>
    <t>ASHFIELD</t>
  </si>
  <si>
    <t>AYLESBURY VALE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</si>
  <si>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</si>
  <si>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</si>
  <si>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</si>
  <si>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</si>
  <si>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</si>
  <si>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</si>
  <si>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</si>
  <si>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</si>
  <si>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</si>
  <si>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</si>
  <si>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BERWICK UPON TWEED</t>
  </si>
  <si>
    <t>BEXLEY</t>
  </si>
  <si>
    <t>BIRMINGHAM</t>
  </si>
  <si>
    <t>BLABY</t>
  </si>
  <si>
    <t>BLACKBURN</t>
  </si>
  <si>
    <t>BLACKPOOL</t>
  </si>
  <si>
    <t>BLYTH VALLEY</t>
  </si>
  <si>
    <t>BOLSOVER</t>
  </si>
  <si>
    <t>BOLTON</t>
  </si>
  <si>
    <t>BOSTON</t>
  </si>
  <si>
    <t>BOURNEMOUTH</t>
  </si>
  <si>
    <t>BRACKNELL FOREST</t>
  </si>
  <si>
    <t>BRADFORD</t>
  </si>
  <si>
    <t>BRAINTREE</t>
  </si>
  <si>
    <t>BRECKLAND</t>
  </si>
  <si>
    <t>BRENT</t>
  </si>
  <si>
    <t>BRENTWOOD</t>
  </si>
  <si>
    <t>BRIDGNORTH</t>
  </si>
  <si>
    <t>BRIGHTON AND HOVE</t>
  </si>
  <si>
    <t>BRISTOL</t>
  </si>
  <si>
    <t>BROADLAND</t>
  </si>
  <si>
    <t>BROMLEY</t>
  </si>
  <si>
    <t>BROMSGROVE</t>
  </si>
  <si>
    <t>BROXBOURNE</t>
  </si>
  <si>
    <t>BROXTOWE</t>
  </si>
  <si>
    <t>BURNLEY</t>
  </si>
  <si>
    <t>BURY</t>
  </si>
  <si>
    <t>CALDERDALE</t>
  </si>
  <si>
    <t>CAMBRIDGE</t>
  </si>
  <si>
    <t>CAMDEN</t>
  </si>
  <si>
    <t>CANNOCK CHASE</t>
  </si>
  <si>
    <t>CANTERBURY</t>
  </si>
  <si>
    <t>CARADON</t>
  </si>
  <si>
    <t>CARLISLE</t>
  </si>
  <si>
    <t>CARRICK</t>
  </si>
  <si>
    <t>CASTLE MORPETH</t>
  </si>
  <si>
    <t>CASTLE POINT</t>
  </si>
  <si>
    <t>CHARNWOOD</t>
  </si>
  <si>
    <t>CHELMSFORD</t>
  </si>
  <si>
    <t>CHELTENHAM</t>
  </si>
  <si>
    <t>CHERWELL</t>
  </si>
  <si>
    <t>CHESTER</t>
  </si>
  <si>
    <t>CHESTERFIELD</t>
  </si>
  <si>
    <t>CHESTER-LE-STREET</t>
  </si>
  <si>
    <t>CHICHESTER</t>
  </si>
  <si>
    <t>CHILTERN</t>
  </si>
  <si>
    <t>CHORLEY</t>
  </si>
  <si>
    <t>CHRISTCHURCH</t>
  </si>
  <si>
    <t>CITY OF LONDON</t>
  </si>
  <si>
    <t>COLCHESTER</t>
  </si>
  <si>
    <t>CONGLETON</t>
  </si>
  <si>
    <t>COPELAND</t>
  </si>
  <si>
    <t>CORBY</t>
  </si>
  <si>
    <t>COTSWOLD</t>
  </si>
  <si>
    <t>COVENTRY</t>
  </si>
  <si>
    <t>CRAVEN</t>
  </si>
  <si>
    <t>CRAWLEY</t>
  </si>
  <si>
    <t>CREWE AND NANTWICH</t>
  </si>
  <si>
    <t>CROYDON</t>
  </si>
  <si>
    <t>DACORUM</t>
  </si>
  <si>
    <t>DARLINGTON</t>
  </si>
  <si>
    <t>DARTFORD</t>
  </si>
  <si>
    <t>DAVENTRY</t>
  </si>
  <si>
    <t>DERBY</t>
  </si>
  <si>
    <t>DERBYSHIRE DALES</t>
  </si>
  <si>
    <t>DERWENTSIDE</t>
  </si>
  <si>
    <t>DONCASTER</t>
  </si>
  <si>
    <t>DOVER</t>
  </si>
  <si>
    <t>DUDLEY</t>
  </si>
  <si>
    <t>DURHAM</t>
  </si>
  <si>
    <t>EALING</t>
  </si>
  <si>
    <t>EASINGTON</t>
  </si>
  <si>
    <t>EAST CAMBRIDGESHIRE</t>
  </si>
  <si>
    <t>EAST DEVON</t>
  </si>
  <si>
    <t>EAST DORSET</t>
  </si>
  <si>
    <t>EAST HAMPSHIRE</t>
  </si>
  <si>
    <t>EAST HERTFORDSHIRE</t>
  </si>
  <si>
    <t>EAST LINDSEY</t>
  </si>
  <si>
    <t>EAST NORTHAMPTONSHIRE</t>
  </si>
  <si>
    <t>EAST RIDING</t>
  </si>
  <si>
    <t>EAST STAFFORDSHIRE</t>
  </si>
  <si>
    <t>EASTBOURNE</t>
  </si>
  <si>
    <t>EASTLEIGH</t>
  </si>
  <si>
    <t>EDEN</t>
  </si>
  <si>
    <t>ELLESMERE PORT AND NESTON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</si>
  <si>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</si>
  <si>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</si>
  <si>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</si>
  <si>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</si>
  <si>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</si>
  <si>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</si>
  <si>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</si>
  <si>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</si>
  <si>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FOREST HEATH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</si>
  <si>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</si>
  <si>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</si>
  <si>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</si>
  <si>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</si>
  <si>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</si>
  <si>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</si>
  <si>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</si>
  <si>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</si>
  <si>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</si>
  <si>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</si>
  <si>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</si>
  <si>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</si>
  <si>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</si>
  <si>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</si>
  <si>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</si>
  <si>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</si>
  <si>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</si>
  <si>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</si>
  <si>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</si>
  <si>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</si>
  <si>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</si>
  <si>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</si>
  <si>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</si>
  <si>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</si>
  <si>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</t>
  </si>
  <si>
    <t>HERTSMERE</t>
  </si>
  <si>
    <t>HIGH PEAK</t>
  </si>
  <si>
    <t>HILLINGDON</t>
  </si>
  <si>
    <t>HINCKLEY AND BOSWORTH</t>
  </si>
  <si>
    <t>HORSHAM</t>
  </si>
  <si>
    <t>HOUNSLOW</t>
  </si>
  <si>
    <t>HUNTINGDON</t>
  </si>
  <si>
    <t>HYNDBURN</t>
  </si>
  <si>
    <t>IPSWICH</t>
  </si>
  <si>
    <t>ISLE OF WIGHT</t>
  </si>
  <si>
    <t>ISLES OF SCILLY</t>
  </si>
  <si>
    <t>ISLINGTON</t>
  </si>
  <si>
    <t>KENNET</t>
  </si>
  <si>
    <t>KENSINGTON AND CHELSEA</t>
  </si>
  <si>
    <t>KERRIER</t>
  </si>
  <si>
    <t>KETTERING</t>
  </si>
  <si>
    <t>KINGS LYNN AND WEST NORFOLK</t>
  </si>
  <si>
    <t>KINGSTON UPON HULL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</si>
  <si>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</si>
  <si>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</si>
  <si>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</si>
  <si>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</si>
  <si>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</si>
  <si>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</si>
  <si>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</si>
  <si>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</si>
  <si>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</si>
  <si>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</si>
  <si>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</si>
  <si>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</si>
  <si>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</si>
  <si>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MACCLESFIELD</t>
  </si>
  <si>
    <t>MAIDSTONE</t>
  </si>
  <si>
    <t>MALDON</t>
  </si>
  <si>
    <t>MALVERN HILLS DISTRICT</t>
  </si>
  <si>
    <t>MANCHESTER</t>
  </si>
  <si>
    <t>MANSFIELD</t>
  </si>
  <si>
    <t>MELTON</t>
  </si>
  <si>
    <t>MENDIP</t>
  </si>
  <si>
    <t>MERTON</t>
  </si>
  <si>
    <t>MID BEDFORDSHIRE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</si>
  <si>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</si>
  <si>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</si>
  <si>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</si>
  <si>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</si>
  <si>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</si>
  <si>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</si>
  <si>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</si>
  <si>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</t>
  </si>
  <si>
    <t>NEWCASTLE UNDER LYME</t>
  </si>
  <si>
    <t>NEWCASTLE UPON TYNE</t>
  </si>
  <si>
    <t>NEWHAM</t>
  </si>
  <si>
    <t>NORTH CORNWALL</t>
  </si>
  <si>
    <t>NORTH DEVON</t>
  </si>
  <si>
    <t>NORTH DORSET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</si>
  <si>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</si>
  <si>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</si>
  <si>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</si>
  <si>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</si>
  <si>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</si>
  <si>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</si>
  <si>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SHROPSHIRE</t>
  </si>
  <si>
    <t>NORTH SOMERSET</t>
  </si>
  <si>
    <t>NORTH TYNESIDE</t>
  </si>
  <si>
    <t>NORTH WARWICKSHIRE</t>
  </si>
  <si>
    <t>NORTH WEST LEICESTERSHIRE</t>
  </si>
  <si>
    <t>NORTH WILTSHIRE</t>
  </si>
  <si>
    <t>NORTHAMPTON</t>
  </si>
  <si>
    <t>NORWICH</t>
  </si>
  <si>
    <t>NOTTINGHAM</t>
  </si>
  <si>
    <t>NUNEATON AND BEDWORTH</t>
  </si>
  <si>
    <t>OADBY AND WIGSTON</t>
  </si>
  <si>
    <t>OLDHAM</t>
  </si>
  <si>
    <t>OSWESTRY</t>
  </si>
  <si>
    <t>OXFORD</t>
  </si>
  <si>
    <t>PENDLE</t>
  </si>
  <si>
    <t>PENWITH</t>
  </si>
  <si>
    <t>PETERBOROUGH</t>
  </si>
  <si>
    <t>PLYMOUTH</t>
  </si>
  <si>
    <t>POOLE</t>
  </si>
  <si>
    <t>PORTSMOUTH</t>
  </si>
  <si>
    <t>PRESTON</t>
  </si>
  <si>
    <t>PURBECK</t>
  </si>
  <si>
    <t>READING</t>
  </si>
  <si>
    <t>REDBRIDGE</t>
  </si>
  <si>
    <t>REDCAR AND CLEVELAND</t>
  </si>
  <si>
    <t>REDDITCH</t>
  </si>
  <si>
    <t>REIGATE AND BANSTEAD</t>
  </si>
  <si>
    <t>RESTORMEL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</si>
  <si>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</si>
  <si>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</si>
  <si>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</si>
  <si>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</si>
  <si>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</si>
  <si>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</si>
  <si>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</si>
  <si>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</si>
  <si>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</si>
  <si>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</si>
  <si>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</si>
  <si>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</si>
  <si>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</si>
  <si>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</si>
  <si>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</si>
  <si>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SALISBURY</t>
  </si>
  <si>
    <t>SANDWELL</t>
  </si>
  <si>
    <t>SCARBOROUGH</t>
  </si>
  <si>
    <t>SEDGEFIELD</t>
  </si>
  <si>
    <t>SEDGEMOOR</t>
  </si>
  <si>
    <t>SEFTON</t>
  </si>
  <si>
    <t>SELBY</t>
  </si>
  <si>
    <t>SEVENOAKS</t>
  </si>
  <si>
    <t>SHEFFIELD</t>
  </si>
  <si>
    <t>SHEPWAY</t>
  </si>
  <si>
    <t>SHREWSBURY AND ATCHAM</t>
  </si>
  <si>
    <t>SLOUGH</t>
  </si>
  <si>
    <t>SOLIHULL</t>
  </si>
  <si>
    <t>SOUTH BEDFORDSHIRE</t>
  </si>
  <si>
    <t>SOUTH BUCKS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</si>
  <si>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</si>
  <si>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</si>
  <si>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</si>
  <si>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</si>
  <si>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</si>
  <si>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</si>
  <si>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</si>
  <si>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</si>
  <si>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</si>
  <si>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</si>
  <si>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</si>
  <si>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SHROPSHIRE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</si>
  <si>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</si>
  <si>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</si>
  <si>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</si>
  <si>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</si>
  <si>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</si>
  <si>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</si>
  <si>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</si>
  <si>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</si>
  <si>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 EDMUNDSBURY</t>
  </si>
  <si>
    <t>ST HELENS</t>
  </si>
  <si>
    <t>STAFFORD</t>
  </si>
  <si>
    <t>STAFFORDSHIRE MOORLAND</t>
  </si>
  <si>
    <t>STEVENAGE</t>
  </si>
  <si>
    <t>STOCKPORT</t>
  </si>
  <si>
    <t>STOCKTON-ON-TEES</t>
  </si>
  <si>
    <t>STOKE-ON-TRENT</t>
  </si>
  <si>
    <t>STRATFORD UPON AVON</t>
  </si>
  <si>
    <t>STROUD</t>
  </si>
  <si>
    <t>SUFFOLK COASTAL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</si>
  <si>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</si>
  <si>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</si>
  <si>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</si>
  <si>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</si>
  <si>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</si>
  <si>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</si>
  <si>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</si>
  <si>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</si>
  <si>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TAUNTON DEANE</t>
  </si>
  <si>
    <t>TEESDALE</t>
  </si>
  <si>
    <t>TEIGNBRIDGE</t>
  </si>
  <si>
    <t>TENDRING</t>
  </si>
  <si>
    <t>TEST VALLEY</t>
  </si>
  <si>
    <t>TEWKESBURY</t>
  </si>
  <si>
    <t>THANET</t>
  </si>
  <si>
    <t>THE MEDWAY TOWNS</t>
  </si>
  <si>
    <t>THE WREKIN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</si>
  <si>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</si>
  <si>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</si>
  <si>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</si>
  <si>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</si>
  <si>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</si>
  <si>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</si>
  <si>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</si>
  <si>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</si>
  <si>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TYNEDALE</t>
  </si>
  <si>
    <t>UTTLESFORD</t>
  </si>
  <si>
    <t>VALE OF WHITE HORSE</t>
  </si>
  <si>
    <t>VALE ROYAL</t>
  </si>
  <si>
    <t>WAKEFIELD</t>
  </si>
  <si>
    <t>WALSALL</t>
  </si>
  <si>
    <t>WALTHAM FOREST</t>
  </si>
  <si>
    <t>WANDSWORTH</t>
  </si>
  <si>
    <t>WANSBECK</t>
  </si>
  <si>
    <t>WARRINGTON</t>
  </si>
  <si>
    <t>WARWICK</t>
  </si>
  <si>
    <t>WATFORD</t>
  </si>
  <si>
    <t>WAVENEY</t>
  </si>
  <si>
    <t>WAVERLEY</t>
  </si>
  <si>
    <t>WEALDEN</t>
  </si>
  <si>
    <t>WEAR VALLEY</t>
  </si>
  <si>
    <t>WELLINGBOROUGH</t>
  </si>
  <si>
    <t>WELWYN HATFIELD</t>
  </si>
  <si>
    <t>WEST BERKSHIRE</t>
  </si>
  <si>
    <t>WEST DEVON</t>
  </si>
  <si>
    <t>WEST DORSET</t>
  </si>
  <si>
    <t>WEST LANCASHIRE</t>
  </si>
  <si>
    <t>WEST LINDSEY</t>
  </si>
  <si>
    <t>WEST OXFORDSHIRE</t>
  </si>
  <si>
    <t>WEST SOMERSET</t>
  </si>
  <si>
    <t>WEST WILTSHIRE</t>
  </si>
  <si>
    <t>WESTMINSTER</t>
  </si>
  <si>
    <t>WEYMOUTH AND PORTLAND</t>
  </si>
  <si>
    <t>WIGAN</t>
  </si>
  <si>
    <t>WINCHESTER</t>
  </si>
  <si>
    <t>WINDSOR AND MAIDENHEAD</t>
  </si>
  <si>
    <t>WIRRAL</t>
  </si>
  <si>
    <t>WOKING</t>
  </si>
  <si>
    <t>WOKINGHAM</t>
  </si>
  <si>
    <t>WOLVERHAMPTON</t>
  </si>
  <si>
    <t>WORCESTER CITY</t>
  </si>
  <si>
    <t>WORTHING</t>
  </si>
  <si>
    <t>WYCHAVON</t>
  </si>
  <si>
    <t>WYCOMBE</t>
  </si>
  <si>
    <t>WYRE</t>
  </si>
  <si>
    <t>WYRE FOREST</t>
  </si>
  <si>
    <t>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</si>
</sst>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#,##0;\(#,##0\)"/>
    <numFmt numFmtId="166" formatCode="#,##0.00;\(#,##0.0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i/>
      <sz val="12"/>
      <color theme="0" tint="-0.499984740745262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8"/>
      <name val="Arial"/>
      <family val="2"/>
    </font>
    <font>
      <sz val="11"/>
      <color rgb="FFFF0000"/>
      <name val="Arial"/>
      <family val="2"/>
    </font>
    <font>
      <sz val="12"/>
      <color theme="0" tint="-0.499984740745262"/>
      <name val="Arial"/>
      <family val="2"/>
    </font>
    <font>
      <i/>
      <sz val="11"/>
      <color rgb="FF7F7F7F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rgb="FF7F7F7F"/>
      <name val="Calibri"/>
      <family val="2"/>
      <scheme val="minor"/>
    </font>
    <font>
      <sz val="18"/>
      <color rgb="FF0070C0"/>
      <name val="Arial"/>
      <family val="2"/>
    </font>
    <font>
      <b/>
      <sz val="16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68">
    <xf numFmtId="0" fontId="0" fillId="0" borderId="0" xfId="0"/>
    <xf numFmtId="166" fontId="4" fillId="0" borderId="0" xfId="1" applyNumberFormat="1" applyFont="1" applyFill="1" applyBorder="1" applyAlignment="1" applyProtection="1">
      <alignment horizontal="left"/>
    </xf>
    <xf numFmtId="0" fontId="5" fillId="0" borderId="0" xfId="0" applyFont="1"/>
    <xf numFmtId="165" fontId="3" fillId="0" borderId="0" xfId="1" applyNumberFormat="1" applyFont="1" applyFill="1" applyBorder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7" xfId="0" applyFont="1" applyBorder="1" applyProtection="1">
      <protection hidden="1"/>
    </xf>
    <xf numFmtId="44" fontId="4" fillId="0" borderId="10" xfId="2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0" xfId="5" applyFont="1" applyProtection="1">
      <protection hidden="1"/>
    </xf>
    <xf numFmtId="0" fontId="11" fillId="0" borderId="7" xfId="0" applyFont="1" applyBorder="1" applyAlignment="1" applyProtection="1">
      <alignment horizontal="left"/>
      <protection hidden="1"/>
    </xf>
    <xf numFmtId="44" fontId="11" fillId="0" borderId="10" xfId="4" applyNumberFormat="1" applyFont="1" applyFill="1" applyBorder="1" applyProtection="1">
      <protection hidden="1"/>
    </xf>
    <xf numFmtId="0" fontId="11" fillId="0" borderId="4" xfId="0" applyFont="1" applyBorder="1" applyAlignment="1" applyProtection="1">
      <alignment horizontal="left"/>
      <protection hidden="1"/>
    </xf>
    <xf numFmtId="44" fontId="11" fillId="0" borderId="6" xfId="4" applyNumberFormat="1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1" fillId="3" borderId="7" xfId="0" applyFont="1" applyFill="1" applyBorder="1" applyAlignment="1" applyProtection="1">
      <alignment vertical="center"/>
      <protection hidden="1"/>
    </xf>
    <xf numFmtId="0" fontId="11" fillId="3" borderId="9" xfId="0" applyFont="1" applyFill="1" applyBorder="1" applyAlignment="1" applyProtection="1">
      <alignment vertical="center"/>
      <protection hidden="1"/>
    </xf>
    <xf numFmtId="0" fontId="11" fillId="3" borderId="8" xfId="0" applyFont="1" applyFill="1" applyBorder="1" applyAlignment="1" applyProtection="1">
      <alignment vertical="center"/>
      <protection hidden="1"/>
    </xf>
    <xf numFmtId="0" fontId="11" fillId="0" borderId="10" xfId="0" applyFont="1" applyBorder="1" applyProtection="1">
      <protection hidden="1"/>
    </xf>
    <xf numFmtId="9" fontId="11" fillId="0" borderId="10" xfId="4" applyNumberFormat="1" applyFont="1" applyFill="1" applyBorder="1" applyAlignment="1" applyProtection="1">
      <alignment horizontal="center"/>
      <protection hidden="1"/>
    </xf>
    <xf numFmtId="9" fontId="11" fillId="0" borderId="10" xfId="3" applyFont="1" applyFill="1" applyBorder="1" applyAlignment="1" applyProtection="1">
      <alignment horizontal="center"/>
    </xf>
    <xf numFmtId="10" fontId="11" fillId="0" borderId="10" xfId="4" applyNumberFormat="1" applyFont="1" applyFill="1" applyBorder="1" applyAlignment="1" applyProtection="1">
      <alignment horizontal="center"/>
      <protection hidden="1"/>
    </xf>
    <xf numFmtId="0" fontId="11" fillId="0" borderId="10" xfId="0" applyFont="1" applyBorder="1" applyAlignment="1" applyProtection="1">
      <alignment horizontal="center"/>
      <protection hidden="1"/>
    </xf>
    <xf numFmtId="0" fontId="11" fillId="3" borderId="10" xfId="0" applyFont="1" applyFill="1" applyBorder="1" applyAlignment="1" applyProtection="1">
      <alignment horizontal="center" vertical="center"/>
      <protection hidden="1"/>
    </xf>
    <xf numFmtId="0" fontId="11" fillId="3" borderId="10" xfId="0" applyFont="1" applyFill="1" applyBorder="1" applyAlignment="1" applyProtection="1">
      <alignment horizontal="center" vertical="center" wrapText="1"/>
      <protection hidden="1"/>
    </xf>
    <xf numFmtId="44" fontId="11" fillId="0" borderId="10" xfId="2" applyFont="1" applyBorder="1" applyAlignment="1" applyProtection="1">
      <alignment vertical="center" wrapText="1"/>
      <protection hidden="1"/>
    </xf>
    <xf numFmtId="0" fontId="11" fillId="0" borderId="7" xfId="0" applyFont="1" applyBorder="1" applyAlignment="1" applyProtection="1">
      <alignment horizontal="left" vertical="center"/>
      <protection hidden="1"/>
    </xf>
    <xf numFmtId="0" fontId="11" fillId="0" borderId="9" xfId="0" applyFont="1" applyBorder="1" applyProtection="1">
      <protection hidden="1"/>
    </xf>
    <xf numFmtId="10" fontId="11" fillId="0" borderId="10" xfId="3" applyNumberFormat="1" applyFont="1" applyFill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left" vertical="center"/>
      <protection hidden="1"/>
    </xf>
    <xf numFmtId="0" fontId="11" fillId="0" borderId="11" xfId="0" applyFont="1" applyBorder="1" applyProtection="1">
      <protection hidden="1"/>
    </xf>
    <xf numFmtId="10" fontId="11" fillId="0" borderId="6" xfId="3" applyNumberFormat="1" applyFont="1" applyFill="1" applyBorder="1" applyAlignment="1" applyProtection="1">
      <alignment horizontal="center" vertical="center"/>
      <protection hidden="1"/>
    </xf>
    <xf numFmtId="44" fontId="11" fillId="0" borderId="10" xfId="2" applyFont="1" applyBorder="1" applyProtection="1">
      <protection hidden="1"/>
    </xf>
    <xf numFmtId="44" fontId="11" fillId="0" borderId="10" xfId="2" applyFont="1" applyBorder="1" applyAlignment="1" applyProtection="1">
      <alignment vertical="center"/>
    </xf>
    <xf numFmtId="0" fontId="7" fillId="5" borderId="10" xfId="4" applyFont="1" applyFill="1" applyBorder="1" applyAlignment="1" applyProtection="1">
      <alignment horizontal="center" vertical="center"/>
      <protection locked="0"/>
    </xf>
    <xf numFmtId="0" fontId="14" fillId="0" borderId="0" xfId="7" applyBorder="1" applyAlignment="1" applyProtection="1">
      <alignment horizontal="right" vertical="center"/>
      <protection hidden="1"/>
    </xf>
    <xf numFmtId="0" fontId="15" fillId="0" borderId="0" xfId="6" applyFont="1" applyAlignment="1" applyProtection="1">
      <alignment vertical="center"/>
      <protection hidden="1"/>
    </xf>
    <xf numFmtId="0" fontId="8" fillId="0" borderId="10" xfId="7" applyFont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164" fontId="7" fillId="5" borderId="8" xfId="2" applyNumberFormat="1" applyFont="1" applyFill="1" applyBorder="1" applyAlignment="1" applyProtection="1">
      <alignment horizontal="center" vertical="center"/>
      <protection locked="0"/>
    </xf>
    <xf numFmtId="44" fontId="7" fillId="0" borderId="10" xfId="2" applyFont="1" applyBorder="1" applyAlignment="1" applyProtection="1">
      <alignment vertical="center" wrapText="1"/>
      <protection hidden="1"/>
    </xf>
    <xf numFmtId="0" fontId="4" fillId="0" borderId="0" xfId="0" applyFont="1" applyAlignment="1">
      <alignment vertical="center"/>
    </xf>
    <xf numFmtId="0" fontId="14" fillId="0" borderId="0" xfId="7" applyAlignment="1" applyProtection="1">
      <alignment vertical="top"/>
    </xf>
    <xf numFmtId="0" fontId="14" fillId="0" borderId="0" xfId="7" applyAlignment="1" applyProtection="1">
      <alignment vertical="center"/>
    </xf>
    <xf numFmtId="0" fontId="11" fillId="4" borderId="0" xfId="0" applyFont="1" applyFill="1"/>
    <xf numFmtId="0" fontId="11" fillId="0" borderId="0" xfId="0" applyFont="1"/>
    <xf numFmtId="0" fontId="7" fillId="0" borderId="0" xfId="0" applyFont="1"/>
    <xf numFmtId="44" fontId="7" fillId="0" borderId="0" xfId="0" applyNumberFormat="1" applyFont="1"/>
    <xf numFmtId="0" fontId="11" fillId="0" borderId="9" xfId="0" applyFont="1" applyBorder="1"/>
    <xf numFmtId="0" fontId="11" fillId="0" borderId="11" xfId="0" applyFont="1" applyBorder="1"/>
    <xf numFmtId="0" fontId="4" fillId="0" borderId="0" xfId="0" applyFont="1"/>
    <xf numFmtId="0" fontId="11" fillId="3" borderId="2" xfId="0" applyFont="1" applyFill="1" applyBorder="1" applyAlignment="1" applyProtection="1">
      <alignment horizontal="center" vertical="center"/>
      <protection hidden="1"/>
    </xf>
    <xf numFmtId="0" fontId="11" fillId="3" borderId="13" xfId="0" applyFont="1" applyFill="1" applyBorder="1" applyAlignment="1" applyProtection="1">
      <alignment horizontal="center" vertical="center"/>
      <protection hidden="1"/>
    </xf>
    <xf numFmtId="0" fontId="11" fillId="3" borderId="3" xfId="0" applyFont="1" applyFill="1" applyBorder="1" applyAlignment="1" applyProtection="1">
      <alignment horizontal="center" vertical="center"/>
      <protection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4" fillId="5" borderId="10" xfId="4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9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</cellXfs>
  <cellStyles count="8">
    <cellStyle name="Comma" xfId="1" builtinId="3"/>
    <cellStyle name="Currency" xfId="2" builtinId="4"/>
    <cellStyle name="Explanatory Text" xfId="6" builtinId="53"/>
    <cellStyle name="Hyperlink" xfId="7" builtinId="8"/>
    <cellStyle name="Input" xfId="4" builtinId="20"/>
    <cellStyle name="Normal" xfId="0" builtinId="0"/>
    <cellStyle name="Per cent" xfId="3" builtinId="5"/>
    <cellStyle name="Warning Text" xfId="5" builtinId="1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70048</xdr:colOff>
      <xdr:row>0</xdr:row>
      <xdr:rowOff>84956</xdr:rowOff>
    </xdr:from>
    <xdr:to>
      <xdr:col>0</xdr:col>
      <xdr:colOff>1673087</xdr:colOff>
      <xdr:row>0</xdr:row>
      <xdr:rowOff>718593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57AE51-9C39-4511-8BE3-4EA2C392D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48" y="84956"/>
          <a:ext cx="1603039" cy="633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ve.beard@beaconpartnership.com?subject=Target%20Rent%20Calculator:%20Query" TargetMode="External"/><Relationship Id="rId2" Type="http://schemas.openxmlformats.org/officeDocument/2006/relationships/hyperlink" Target="https://beaconpartnership.com/training/" TargetMode="External"/><Relationship Id="rId1" Type="http://schemas.openxmlformats.org/officeDocument/2006/relationships/hyperlink" Target="https://www.gov.uk/government/publications/rent-standard/limit-on-annual-rent-increases-2024-25-from-april-2024-accessible-versio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showGridLines="0" tabSelected="1" zoomScale="190" zoomScaleNormal="190" workbookViewId="0">
      <selection activeCell="B1" sqref="B1"/>
    </sheetView>
  </sheetViews>
  <sheetFormatPr defaultColWidth="26.7109375" defaultRowHeight="21.75" customHeight="1" outlineLevelRow="1" outlineLevelCol="1"/>
  <cols>
    <col min="1" max="5" width="23.7109375" style="8" customWidth="1"/>
    <col min="6" max="6" width="53.5703125" style="8" customWidth="1"/>
    <col min="7" max="8" width="26.7109375" style="8" hidden="1" customWidth="1" outlineLevel="1"/>
    <col min="9" max="9" width="26.7109375" style="56" hidden="1" customWidth="1" outlineLevel="1"/>
    <col min="10" max="10" width="26.7109375" style="8" customWidth="1" collapsed="1"/>
    <col min="11" max="16384" width="26.7109375" style="8"/>
  </cols>
  <sheetData>
    <row r="1" spans="1:17" ht="63.75" customHeight="1">
      <c r="A1" s="11"/>
      <c r="B1" s="43" t="s">
        <v>0</v>
      </c>
      <c r="C1" s="65" t="s">
        <v>1</v>
      </c>
      <c r="D1" s="66"/>
      <c r="E1" s="67"/>
      <c r="I1" s="8"/>
    </row>
    <row r="2" spans="1:17" customFormat="1" ht="6.75" customHeight="1"/>
    <row r="3" spans="1:17" s="10" customFormat="1" ht="21.75" customHeight="1">
      <c r="A3" s="63" t="s">
        <v>2</v>
      </c>
      <c r="B3" s="63"/>
      <c r="C3" s="63"/>
      <c r="D3" s="64" t="s">
        <v>3</v>
      </c>
      <c r="E3" s="64"/>
    </row>
    <row r="4" spans="1:17" s="10" customFormat="1" ht="21.75" customHeight="1">
      <c r="A4" s="63" t="s">
        <v>4</v>
      </c>
      <c r="B4" s="63"/>
      <c r="C4" s="63"/>
      <c r="D4" s="64" t="s">
        <v>5</v>
      </c>
      <c r="E4" s="64"/>
    </row>
    <row r="5" spans="1:17" s="10" customFormat="1" ht="21.75" customHeight="1">
      <c r="A5" s="42" t="s">
        <v>6</v>
      </c>
      <c r="B5" s="42"/>
      <c r="D5" s="9"/>
      <c r="E5" s="41" t="s">
        <v>7</v>
      </c>
      <c r="I5" s="47"/>
      <c r="L5" s="47"/>
      <c r="M5" s="47"/>
      <c r="P5" s="8"/>
      <c r="Q5" s="8"/>
    </row>
    <row r="6" spans="1:17" ht="43.5" customHeight="1">
      <c r="A6" s="14" t="s">
        <v>8</v>
      </c>
      <c r="B6" s="7" t="s">
        <v>9</v>
      </c>
      <c r="C6" s="7" t="str">
        <f>"TARGET RENT         "&amp;$D$4</f>
        <v>TARGET RENT         APR 26 - MAR 27</v>
      </c>
      <c r="D6" s="7" t="str">
        <f>"TARGET RENT         "&amp;$D$4&amp;" WITH 5% ADDED"</f>
        <v>TARGET RENT         APR 26 - MAR 27 WITH 5% ADDED</v>
      </c>
      <c r="E6" s="44" t="str">
        <f>"TARGET RENT CAP   "&amp;$D$4</f>
        <v>TARGET RENT CAP   APR 26 - MAR 27</v>
      </c>
      <c r="G6" s="30" t="s">
        <v>10</v>
      </c>
      <c r="H6" s="30" t="s">
        <v>11</v>
      </c>
      <c r="I6" s="30" t="s">
        <v>12</v>
      </c>
      <c r="J6" s="47"/>
      <c r="K6" s="47"/>
      <c r="L6" s="47"/>
      <c r="M6" s="47"/>
      <c r="N6" s="10"/>
      <c r="O6" s="10"/>
    </row>
    <row r="7" spans="1:17" ht="21.75" customHeight="1">
      <c r="A7" s="40"/>
      <c r="B7" s="45"/>
      <c r="C7" s="12">
        <f>IF(OR(ISBLANK(A7),ISBLANK(B7)),0,H7*$J$56)</f>
        <v>0</v>
      </c>
      <c r="D7" s="12">
        <f>C7*1.05</f>
        <v>0</v>
      </c>
      <c r="E7" s="46">
        <f>IF(OR(ISBLANK(A7),ISBLANK(B7)),0,I7*$J$57)</f>
        <v>0</v>
      </c>
      <c r="F7" s="15" t="str">
        <f>IF(C7&gt;E7,"Target Rent Exceeds Cap",IF(D7&gt;E7,"Target Rent plus 5% exceeds cap",""))</f>
        <v/>
      </c>
      <c r="G7" s="28">
        <f>SUMIF($A$56:$A$62,A7,$C$56:$C$62)</f>
        <v>0.8</v>
      </c>
      <c r="H7" s="38">
        <f>(($C$20*0.7)*('TARGET RENTS'!$C$23/$C$21)*'TARGET RENTS'!G7)+(($C$20*0.3)*B7/$C$22)</f>
        <v>29.959999999999997</v>
      </c>
      <c r="I7" s="39">
        <f>SUMIF($A$56:$A$62,A7,$D$56:$D$62)</f>
        <v>141.43</v>
      </c>
      <c r="J7" s="47"/>
      <c r="K7" s="47"/>
      <c r="L7" s="47"/>
      <c r="M7" s="47"/>
      <c r="N7" s="10"/>
      <c r="O7" s="10"/>
    </row>
    <row r="8" spans="1:17" s="13" customFormat="1" ht="21.75" customHeight="1">
      <c r="A8" s="40"/>
      <c r="B8" s="45"/>
      <c r="C8" s="12">
        <f>IF(OR(ISBLANK(A8),ISBLANK(B8)),0,H8*$J$56)</f>
        <v>0</v>
      </c>
      <c r="D8" s="12">
        <f t="shared" ref="D8:D11" si="0">C8*1.05</f>
        <v>0</v>
      </c>
      <c r="E8" s="46">
        <f>IF(OR(ISBLANK(A8),ISBLANK(B8)),0,I8*$J$57)</f>
        <v>0</v>
      </c>
      <c r="F8" s="15" t="str">
        <f t="shared" ref="F8:F11" si="1">IF(C8&gt;E8,"Target Rent Exceeds Cap",IF(D8&gt;E8,"Target Rent plus 5% exceeds cap",""))</f>
        <v/>
      </c>
      <c r="G8" s="28">
        <f>SUMIF($A$56:$A$62,A8,$C$56:$C$62)</f>
        <v>0.8</v>
      </c>
      <c r="H8" s="38">
        <f>(($C$20*0.7)*('TARGET RENTS'!$C$23/$C$21)*'TARGET RENTS'!G8)+(($C$20*0.3)*B8/$C$22)</f>
        <v>29.959999999999997</v>
      </c>
      <c r="I8" s="39">
        <f>SUMIF($A$56:$A$62,A8,$D$56:$D$62)</f>
        <v>141.43</v>
      </c>
      <c r="J8" s="47"/>
      <c r="K8" s="47"/>
      <c r="L8" s="47"/>
      <c r="M8" s="47"/>
      <c r="N8" s="10"/>
      <c r="O8" s="10"/>
    </row>
    <row r="9" spans="1:17" s="10" customFormat="1" ht="21.75" customHeight="1">
      <c r="A9" s="40"/>
      <c r="B9" s="45"/>
      <c r="C9" s="12">
        <f>IF(OR(ISBLANK(A9),ISBLANK(B9)),0,H9*$J$56)</f>
        <v>0</v>
      </c>
      <c r="D9" s="12">
        <f t="shared" si="0"/>
        <v>0</v>
      </c>
      <c r="E9" s="46">
        <f>IF(OR(ISBLANK(A9),ISBLANK(B9)),0,I9*$J$57)</f>
        <v>0</v>
      </c>
      <c r="F9" s="15" t="str">
        <f t="shared" si="1"/>
        <v/>
      </c>
      <c r="G9" s="28">
        <f>SUMIF($A$56:$A$62,A9,$C$56:$C$62)</f>
        <v>0.8</v>
      </c>
      <c r="H9" s="38">
        <f>(($C$20*0.7)*('TARGET RENTS'!$C$23/$C$21)*'TARGET RENTS'!G9)+(($C$20*0.3)*B9/$C$22)</f>
        <v>29.959999999999997</v>
      </c>
      <c r="I9" s="39">
        <f>SUMIF($A$56:$A$62,A9,$D$56:$D$62)</f>
        <v>141.43</v>
      </c>
      <c r="J9" s="47"/>
      <c r="K9" s="47"/>
      <c r="L9" s="47"/>
      <c r="M9" s="47"/>
    </row>
    <row r="10" spans="1:17" s="10" customFormat="1" ht="21.75" customHeight="1">
      <c r="A10" s="40"/>
      <c r="B10" s="45"/>
      <c r="C10" s="12">
        <f>IF(OR(ISBLANK(A10),ISBLANK(B10)),0,H10*$J$56)</f>
        <v>0</v>
      </c>
      <c r="D10" s="12">
        <f t="shared" si="0"/>
        <v>0</v>
      </c>
      <c r="E10" s="46">
        <f>IF(OR(ISBLANK(A10),ISBLANK(B10)),0,I10*$J$57)</f>
        <v>0</v>
      </c>
      <c r="F10" s="15" t="str">
        <f t="shared" si="1"/>
        <v/>
      </c>
      <c r="G10" s="28">
        <f>SUMIF($A$56:$A$62,A10,$C$56:$C$62)</f>
        <v>0.8</v>
      </c>
      <c r="H10" s="38">
        <f>(($C$20*0.7)*('TARGET RENTS'!$C$23/$C$21)*'TARGET RENTS'!G10)+(($C$20*0.3)*B10/$C$22)</f>
        <v>29.959999999999997</v>
      </c>
      <c r="I10" s="39">
        <f>SUMIF($A$56:$A$62,A10,$D$56:$D$62)</f>
        <v>141.43</v>
      </c>
      <c r="J10" s="47"/>
      <c r="K10" s="47"/>
      <c r="L10" s="47"/>
      <c r="M10" s="47"/>
    </row>
    <row r="11" spans="1:17" s="10" customFormat="1" ht="21.75" customHeight="1">
      <c r="A11" s="40"/>
      <c r="B11" s="45"/>
      <c r="C11" s="12">
        <f>IF(OR(ISBLANK(A11),ISBLANK(B11)),0,H11*$J$56)</f>
        <v>0</v>
      </c>
      <c r="D11" s="12">
        <f t="shared" si="0"/>
        <v>0</v>
      </c>
      <c r="E11" s="46">
        <f>IF(OR(ISBLANK(A11),ISBLANK(B11)),0,I11*$J$57)</f>
        <v>0</v>
      </c>
      <c r="F11" s="15" t="str">
        <f t="shared" si="1"/>
        <v/>
      </c>
      <c r="G11" s="28">
        <f>SUMIF($A$56:$A$62,A11,$C$56:$C$62)</f>
        <v>0.8</v>
      </c>
      <c r="H11" s="38">
        <f>(($C$20*0.7)*('TARGET RENTS'!$C$23/$C$21)*'TARGET RENTS'!G11)+(($C$20*0.3)*B11/$C$22)</f>
        <v>29.959999999999997</v>
      </c>
      <c r="I11" s="39">
        <f>SUMIF($A$56:$A$62,A11,$D$56:$D$62)</f>
        <v>141.43</v>
      </c>
      <c r="J11" s="47"/>
      <c r="K11" s="47"/>
      <c r="L11" s="47"/>
      <c r="M11" s="47"/>
    </row>
    <row r="12" spans="1:17" customFormat="1" ht="14.25" customHeight="1"/>
    <row r="13" spans="1:17" s="10" customFormat="1" ht="19.5" customHeight="1">
      <c r="A13" s="48" t="s">
        <v>13</v>
      </c>
      <c r="B13" s="48"/>
      <c r="C13" s="49"/>
      <c r="D13" s="49"/>
      <c r="E13" s="49"/>
      <c r="F13" s="47"/>
      <c r="G13" s="47"/>
      <c r="H13" s="47"/>
      <c r="I13" s="47"/>
      <c r="J13" s="47"/>
      <c r="K13" s="47"/>
      <c r="L13" s="47"/>
      <c r="M13" s="47"/>
    </row>
    <row r="14" spans="1:17" s="10" customFormat="1" ht="19.5" customHeight="1">
      <c r="A14" s="48"/>
      <c r="B14" s="48"/>
      <c r="C14" s="49"/>
      <c r="D14" s="49"/>
      <c r="E14" s="49"/>
      <c r="F14" s="47"/>
      <c r="G14" s="47"/>
      <c r="H14" s="47"/>
      <c r="I14" s="47"/>
      <c r="J14" s="47"/>
      <c r="K14" s="47"/>
      <c r="L14" s="47"/>
      <c r="M14" s="47"/>
    </row>
    <row r="15" spans="1:17" customFormat="1" ht="409.5" customHeight="1"/>
    <row r="16" spans="1:17" ht="21.75" customHeight="1">
      <c r="A16" s="50" t="s">
        <v>14</v>
      </c>
      <c r="B16" s="50"/>
      <c r="C16" s="50"/>
      <c r="D16" s="50"/>
      <c r="E16" s="50"/>
      <c r="F16" s="47"/>
      <c r="G16" s="47"/>
      <c r="H16" s="47"/>
      <c r="I16" s="47"/>
      <c r="J16" s="47"/>
    </row>
    <row r="17" spans="1:11" s="52" customFormat="1" ht="23.25" hidden="1" customHeight="1" outlineLevel="1">
      <c r="A17" s="51"/>
      <c r="B17" s="51"/>
      <c r="C17" s="51"/>
      <c r="D17" s="51"/>
      <c r="E17" s="51"/>
      <c r="F17" s="51"/>
      <c r="G17" s="51"/>
      <c r="H17" s="51"/>
      <c r="I17" s="51"/>
      <c r="J17" s="51"/>
    </row>
    <row r="18" spans="1:11" s="52" customFormat="1" ht="21.75" hidden="1" customHeight="1" outlineLevel="1">
      <c r="A18" s="57" t="s">
        <v>15</v>
      </c>
      <c r="B18" s="58"/>
      <c r="C18" s="59"/>
      <c r="D18" s="51"/>
      <c r="E18" s="51"/>
      <c r="F18" s="51"/>
      <c r="G18" s="51"/>
      <c r="H18" s="51"/>
      <c r="I18" s="51"/>
      <c r="J18" s="51"/>
    </row>
    <row r="19" spans="1:11" s="52" customFormat="1" ht="21.75" hidden="1" customHeight="1" outlineLevel="1">
      <c r="A19" s="60"/>
      <c r="B19" s="61"/>
      <c r="C19" s="62"/>
      <c r="D19" s="51"/>
      <c r="E19" s="51"/>
      <c r="F19" s="51"/>
      <c r="G19" s="51"/>
      <c r="H19" s="51"/>
      <c r="I19" s="51"/>
      <c r="J19" s="51"/>
      <c r="K19" s="53"/>
    </row>
    <row r="20" spans="1:11" s="52" customFormat="1" ht="21.75" hidden="1" customHeight="1" outlineLevel="1">
      <c r="A20" s="16" t="s">
        <v>16</v>
      </c>
      <c r="B20" s="16"/>
      <c r="C20" s="17">
        <v>53.5</v>
      </c>
      <c r="D20" s="51"/>
      <c r="E20" s="51"/>
      <c r="F20" s="51"/>
      <c r="G20" s="51"/>
      <c r="H20" s="51"/>
      <c r="I20" s="51"/>
      <c r="J20" s="51"/>
    </row>
    <row r="21" spans="1:11" s="52" customFormat="1" ht="21.75" hidden="1" customHeight="1" outlineLevel="1">
      <c r="A21" s="16" t="s">
        <v>17</v>
      </c>
      <c r="B21" s="16"/>
      <c r="C21" s="17">
        <v>316.39999999999998</v>
      </c>
      <c r="D21" s="51"/>
      <c r="E21" s="51"/>
      <c r="F21" s="51"/>
      <c r="G21" s="51"/>
      <c r="H21" s="51"/>
      <c r="I21" s="51"/>
      <c r="J21" s="51"/>
    </row>
    <row r="22" spans="1:11" s="52" customFormat="1" ht="21.75" hidden="1" customHeight="1" outlineLevel="1">
      <c r="A22" s="18" t="s">
        <v>18</v>
      </c>
      <c r="B22" s="18"/>
      <c r="C22" s="19">
        <v>49750</v>
      </c>
      <c r="D22" s="51"/>
      <c r="E22" s="51"/>
      <c r="F22" s="51"/>
      <c r="G22" s="51"/>
      <c r="H22" s="51"/>
      <c r="I22" s="51"/>
      <c r="J22" s="51"/>
    </row>
    <row r="23" spans="1:11" s="52" customFormat="1" ht="21.75" hidden="1" customHeight="1" outlineLevel="1">
      <c r="A23" s="18" t="s">
        <v>19</v>
      </c>
      <c r="B23" s="18"/>
      <c r="C23" s="19">
        <f>VLOOKUP('TARGET RENTS'!$D$3,'LA LIST'!$A$2:$B$355,2)</f>
        <v>316.39999999999998</v>
      </c>
      <c r="D23" s="51"/>
      <c r="E23" s="51"/>
      <c r="F23" s="51"/>
      <c r="G23" s="51"/>
      <c r="H23" s="51"/>
      <c r="I23" s="51"/>
      <c r="J23" s="51"/>
    </row>
    <row r="24" spans="1:11" ht="21.75" hidden="1" customHeight="1" outlineLevel="1">
      <c r="A24" s="20"/>
      <c r="B24" s="20"/>
      <c r="C24" s="20"/>
      <c r="D24" s="20"/>
      <c r="E24" s="20"/>
      <c r="F24" s="20"/>
      <c r="G24" s="20"/>
      <c r="H24" s="20"/>
      <c r="I24" s="51"/>
      <c r="J24" s="20"/>
    </row>
    <row r="25" spans="1:11" ht="21.75" hidden="1" customHeight="1" outlineLevel="1">
      <c r="A25" s="21" t="s">
        <v>20</v>
      </c>
      <c r="B25" s="21"/>
      <c r="C25" s="29" t="s">
        <v>21</v>
      </c>
      <c r="D25" s="29" t="s">
        <v>22</v>
      </c>
      <c r="E25" s="29" t="s">
        <v>23</v>
      </c>
      <c r="F25" s="29" t="s">
        <v>24</v>
      </c>
      <c r="G25" s="29" t="s">
        <v>25</v>
      </c>
      <c r="H25" s="21" t="s">
        <v>26</v>
      </c>
      <c r="I25" s="22" t="s">
        <v>27</v>
      </c>
      <c r="J25" s="23" t="s">
        <v>28</v>
      </c>
    </row>
    <row r="26" spans="1:11" ht="21.75" hidden="1" customHeight="1" outlineLevel="1">
      <c r="A26" s="24" t="s">
        <v>29</v>
      </c>
      <c r="B26" s="24"/>
      <c r="C26" s="24"/>
      <c r="D26" s="24"/>
      <c r="E26" s="20"/>
      <c r="F26" s="25">
        <v>0</v>
      </c>
      <c r="G26" s="26">
        <f>1</f>
        <v>1</v>
      </c>
      <c r="H26" s="20"/>
      <c r="I26" s="25"/>
      <c r="J26" s="26"/>
    </row>
    <row r="27" spans="1:11" ht="21.75" hidden="1" customHeight="1" outlineLevel="1">
      <c r="A27" s="24" t="s">
        <v>30</v>
      </c>
      <c r="B27" s="24"/>
      <c r="C27" s="27">
        <v>1.6E-2</v>
      </c>
      <c r="D27" s="28" t="s">
        <v>31</v>
      </c>
      <c r="E27" s="27">
        <v>5.0000000000000001E-3</v>
      </c>
      <c r="F27" s="27">
        <f t="shared" ref="F27:F41" si="2">C27+E27</f>
        <v>2.1000000000000001E-2</v>
      </c>
      <c r="G27" s="26">
        <f t="shared" ref="G27:G49" si="3">G26*(1+F27)</f>
        <v>1.0209999999999999</v>
      </c>
      <c r="H27" s="27"/>
      <c r="I27" s="27"/>
      <c r="J27" s="26"/>
    </row>
    <row r="28" spans="1:11" ht="21.75" hidden="1" customHeight="1" outlineLevel="1">
      <c r="A28" s="24" t="s">
        <v>32</v>
      </c>
      <c r="B28" s="24"/>
      <c r="C28" s="27">
        <v>3.7999999999999999E-2</v>
      </c>
      <c r="D28" s="28" t="s">
        <v>31</v>
      </c>
      <c r="E28" s="27">
        <v>5.0000000000000001E-3</v>
      </c>
      <c r="F28" s="27">
        <f t="shared" si="2"/>
        <v>4.2999999999999997E-2</v>
      </c>
      <c r="G28" s="26">
        <f t="shared" si="3"/>
        <v>1.0649029999999999</v>
      </c>
      <c r="H28" s="27"/>
      <c r="I28" s="27"/>
      <c r="J28" s="26"/>
    </row>
    <row r="29" spans="1:11" ht="21.75" hidden="1" customHeight="1" outlineLevel="1">
      <c r="A29" s="24" t="s">
        <v>33</v>
      </c>
      <c r="B29" s="24"/>
      <c r="C29" s="27">
        <v>1.6999999999999998E-2</v>
      </c>
      <c r="D29" s="28" t="s">
        <v>31</v>
      </c>
      <c r="E29" s="27">
        <v>5.0000000000000001E-3</v>
      </c>
      <c r="F29" s="27">
        <f t="shared" si="2"/>
        <v>2.1999999999999999E-2</v>
      </c>
      <c r="G29" s="26">
        <f t="shared" si="3"/>
        <v>1.088330866</v>
      </c>
      <c r="H29" s="27"/>
      <c r="I29" s="27"/>
      <c r="J29" s="26"/>
    </row>
    <row r="30" spans="1:11" ht="21.75" hidden="1" customHeight="1" outlineLevel="1">
      <c r="A30" s="24" t="s">
        <v>34</v>
      </c>
      <c r="B30" s="24"/>
      <c r="C30" s="27">
        <v>1.6999999999999998E-2</v>
      </c>
      <c r="D30" s="28" t="s">
        <v>31</v>
      </c>
      <c r="E30" s="27">
        <v>5.0000000000000001E-3</v>
      </c>
      <c r="F30" s="27">
        <f t="shared" si="2"/>
        <v>2.1999999999999999E-2</v>
      </c>
      <c r="G30" s="26">
        <f t="shared" si="3"/>
        <v>1.112274145052</v>
      </c>
      <c r="H30" s="27"/>
      <c r="I30" s="27"/>
      <c r="J30" s="26"/>
    </row>
    <row r="31" spans="1:11" ht="21.75" hidden="1" customHeight="1" outlineLevel="1">
      <c r="A31" s="24" t="s">
        <v>35</v>
      </c>
      <c r="B31" s="24"/>
      <c r="C31" s="27">
        <v>2.8000000000000001E-2</v>
      </c>
      <c r="D31" s="28" t="s">
        <v>31</v>
      </c>
      <c r="E31" s="27">
        <v>5.0000000000000001E-3</v>
      </c>
      <c r="F31" s="27">
        <f t="shared" si="2"/>
        <v>3.3000000000000002E-2</v>
      </c>
      <c r="G31" s="26">
        <f t="shared" si="3"/>
        <v>1.1489791918387158</v>
      </c>
      <c r="H31" s="27"/>
      <c r="I31" s="27"/>
      <c r="J31" s="26"/>
    </row>
    <row r="32" spans="1:11" ht="21.75" hidden="1" customHeight="1" outlineLevel="1">
      <c r="A32" s="24" t="s">
        <v>36</v>
      </c>
      <c r="B32" s="24"/>
      <c r="C32" s="27">
        <v>3.0999999999999996E-2</v>
      </c>
      <c r="D32" s="28" t="s">
        <v>31</v>
      </c>
      <c r="E32" s="27">
        <v>5.0000000000000001E-3</v>
      </c>
      <c r="F32" s="27">
        <f t="shared" si="2"/>
        <v>3.5999999999999997E-2</v>
      </c>
      <c r="G32" s="26">
        <f t="shared" si="3"/>
        <v>1.1903424427449096</v>
      </c>
      <c r="H32" s="27"/>
      <c r="I32" s="27"/>
      <c r="J32" s="26"/>
    </row>
    <row r="33" spans="1:10" ht="21.75" hidden="1" customHeight="1" outlineLevel="1">
      <c r="A33" s="24" t="s">
        <v>37</v>
      </c>
      <c r="B33" s="24"/>
      <c r="C33" s="27">
        <v>2.7E-2</v>
      </c>
      <c r="D33" s="28" t="s">
        <v>31</v>
      </c>
      <c r="E33" s="27">
        <v>5.0000000000000001E-3</v>
      </c>
      <c r="F33" s="27">
        <f t="shared" si="2"/>
        <v>3.2000000000000001E-2</v>
      </c>
      <c r="G33" s="26">
        <f t="shared" si="3"/>
        <v>1.2284334009127469</v>
      </c>
      <c r="H33" s="27"/>
      <c r="I33" s="27"/>
      <c r="J33" s="26"/>
    </row>
    <row r="34" spans="1:10" ht="21.75" hidden="1" customHeight="1" outlineLevel="1">
      <c r="A34" s="24" t="s">
        <v>38</v>
      </c>
      <c r="B34" s="24"/>
      <c r="C34" s="27">
        <v>3.6000000000000004E-2</v>
      </c>
      <c r="D34" s="28" t="s">
        <v>31</v>
      </c>
      <c r="E34" s="27">
        <v>5.0000000000000001E-3</v>
      </c>
      <c r="F34" s="27">
        <f t="shared" si="2"/>
        <v>4.1000000000000002E-2</v>
      </c>
      <c r="G34" s="26">
        <f t="shared" si="3"/>
        <v>1.2787991703501693</v>
      </c>
      <c r="H34" s="27"/>
      <c r="I34" s="27"/>
      <c r="J34" s="26"/>
    </row>
    <row r="35" spans="1:10" ht="21.75" hidden="1" customHeight="1" outlineLevel="1">
      <c r="A35" s="24" t="s">
        <v>39</v>
      </c>
      <c r="B35" s="24"/>
      <c r="C35" s="27">
        <v>3.9E-2</v>
      </c>
      <c r="D35" s="28" t="s">
        <v>31</v>
      </c>
      <c r="E35" s="27">
        <v>5.0000000000000001E-3</v>
      </c>
      <c r="F35" s="27">
        <f t="shared" si="2"/>
        <v>4.3999999999999997E-2</v>
      </c>
      <c r="G35" s="26">
        <f t="shared" si="3"/>
        <v>1.3350663338455768</v>
      </c>
      <c r="H35" s="27"/>
      <c r="I35" s="27"/>
      <c r="J35" s="26"/>
    </row>
    <row r="36" spans="1:10" ht="21.75" hidden="1" customHeight="1" outlineLevel="1">
      <c r="A36" s="24" t="s">
        <v>40</v>
      </c>
      <c r="B36" s="24"/>
      <c r="C36" s="27">
        <v>0.05</v>
      </c>
      <c r="D36" s="28" t="s">
        <v>31</v>
      </c>
      <c r="E36" s="27">
        <v>5.0000000000000001E-3</v>
      </c>
      <c r="F36" s="27">
        <f t="shared" si="2"/>
        <v>5.5E-2</v>
      </c>
      <c r="G36" s="26">
        <f t="shared" si="3"/>
        <v>1.4084949822070834</v>
      </c>
      <c r="H36" s="27"/>
      <c r="I36" s="27"/>
      <c r="J36" s="26"/>
    </row>
    <row r="37" spans="1:10" ht="21.75" hidden="1" customHeight="1" outlineLevel="1">
      <c r="A37" s="24" t="s">
        <v>41</v>
      </c>
      <c r="B37" s="24"/>
      <c r="C37" s="27">
        <v>-1.3999999999999999E-2</v>
      </c>
      <c r="D37" s="28" t="s">
        <v>31</v>
      </c>
      <c r="E37" s="27">
        <v>5.0000000000000001E-3</v>
      </c>
      <c r="F37" s="27">
        <f t="shared" si="2"/>
        <v>-8.9999999999999976E-3</v>
      </c>
      <c r="G37" s="26">
        <f t="shared" si="3"/>
        <v>1.3958185273672197</v>
      </c>
      <c r="H37" s="27"/>
      <c r="I37" s="27"/>
      <c r="J37" s="26"/>
    </row>
    <row r="38" spans="1:10" ht="21.75" hidden="1" customHeight="1" outlineLevel="1">
      <c r="A38" s="24" t="s">
        <v>42</v>
      </c>
      <c r="B38" s="24"/>
      <c r="C38" s="27">
        <v>4.5999999999999999E-2</v>
      </c>
      <c r="D38" s="28" t="s">
        <v>31</v>
      </c>
      <c r="E38" s="27">
        <v>5.0000000000000001E-3</v>
      </c>
      <c r="F38" s="27">
        <f t="shared" si="2"/>
        <v>5.0999999999999997E-2</v>
      </c>
      <c r="G38" s="26">
        <f t="shared" si="3"/>
        <v>1.4670052722629479</v>
      </c>
      <c r="H38" s="27"/>
      <c r="I38" s="27"/>
      <c r="J38" s="26"/>
    </row>
    <row r="39" spans="1:10" ht="21.75" hidden="1" customHeight="1" outlineLevel="1">
      <c r="A39" s="24" t="s">
        <v>43</v>
      </c>
      <c r="B39" s="24"/>
      <c r="C39" s="27">
        <v>5.6000000000000001E-2</v>
      </c>
      <c r="D39" s="28" t="s">
        <v>31</v>
      </c>
      <c r="E39" s="27">
        <v>5.0000000000000001E-3</v>
      </c>
      <c r="F39" s="27">
        <f t="shared" si="2"/>
        <v>6.0999999999999999E-2</v>
      </c>
      <c r="G39" s="26">
        <f t="shared" si="3"/>
        <v>1.5564925938709875</v>
      </c>
      <c r="H39" s="27"/>
      <c r="I39" s="27"/>
      <c r="J39" s="26"/>
    </row>
    <row r="40" spans="1:10" ht="21.75" hidden="1" customHeight="1" outlineLevel="1">
      <c r="A40" s="24" t="s">
        <v>44</v>
      </c>
      <c r="B40" s="24"/>
      <c r="C40" s="27">
        <v>2.5999999999999999E-2</v>
      </c>
      <c r="D40" s="28" t="s">
        <v>31</v>
      </c>
      <c r="E40" s="27">
        <v>5.0000000000000001E-3</v>
      </c>
      <c r="F40" s="27">
        <f t="shared" si="2"/>
        <v>3.1E-2</v>
      </c>
      <c r="G40" s="26">
        <f t="shared" si="3"/>
        <v>1.6047438642809879</v>
      </c>
      <c r="H40" s="27"/>
      <c r="I40" s="27"/>
      <c r="J40" s="26"/>
    </row>
    <row r="41" spans="1:10" ht="21.75" hidden="1" customHeight="1" outlineLevel="1">
      <c r="A41" s="24" t="s">
        <v>45</v>
      </c>
      <c r="B41" s="24"/>
      <c r="C41" s="27">
        <v>3.2000000000000001E-2</v>
      </c>
      <c r="D41" s="28" t="s">
        <v>31</v>
      </c>
      <c r="E41" s="27">
        <v>5.0000000000000001E-3</v>
      </c>
      <c r="F41" s="27">
        <f t="shared" si="2"/>
        <v>3.6999999999999998E-2</v>
      </c>
      <c r="G41" s="26">
        <f t="shared" si="3"/>
        <v>1.6641193872593842</v>
      </c>
      <c r="H41" s="27"/>
      <c r="I41" s="27"/>
      <c r="J41" s="26"/>
    </row>
    <row r="42" spans="1:10" ht="21.75" hidden="1" customHeight="1" outlineLevel="1">
      <c r="A42" s="24" t="s">
        <v>46</v>
      </c>
      <c r="B42" s="24"/>
      <c r="C42" s="27" t="s">
        <v>31</v>
      </c>
      <c r="D42" s="27">
        <v>1.2E-2</v>
      </c>
      <c r="E42" s="27">
        <v>0.01</v>
      </c>
      <c r="F42" s="27">
        <f t="shared" ref="F42:F51" si="4">D42+E42</f>
        <v>2.1999999999999999E-2</v>
      </c>
      <c r="G42" s="26">
        <f t="shared" si="3"/>
        <v>1.7007300137790908</v>
      </c>
      <c r="H42" s="27"/>
      <c r="I42" s="27"/>
      <c r="J42" s="26"/>
    </row>
    <row r="43" spans="1:10" ht="21.75" hidden="1" customHeight="1" outlineLevel="1">
      <c r="A43" s="24" t="s">
        <v>47</v>
      </c>
      <c r="B43" s="24"/>
      <c r="C43" s="27" t="s">
        <v>31</v>
      </c>
      <c r="D43" s="27">
        <v>-1E-3</v>
      </c>
      <c r="E43" s="27">
        <f>-1%-D43</f>
        <v>-9.0000000000000011E-3</v>
      </c>
      <c r="F43" s="27">
        <f t="shared" si="4"/>
        <v>-1.0000000000000002E-2</v>
      </c>
      <c r="G43" s="26">
        <f t="shared" si="3"/>
        <v>1.6837227136413</v>
      </c>
      <c r="H43" s="27"/>
      <c r="I43" s="27"/>
      <c r="J43" s="26"/>
    </row>
    <row r="44" spans="1:10" ht="21.75" hidden="1" customHeight="1" outlineLevel="1">
      <c r="A44" s="24" t="s">
        <v>48</v>
      </c>
      <c r="B44" s="24"/>
      <c r="C44" s="27" t="s">
        <v>31</v>
      </c>
      <c r="D44" s="27">
        <v>0.01</v>
      </c>
      <c r="E44" s="27">
        <f t="shared" ref="E44:E46" si="5">-1%-D44</f>
        <v>-0.02</v>
      </c>
      <c r="F44" s="27">
        <f t="shared" si="4"/>
        <v>-0.01</v>
      </c>
      <c r="G44" s="26">
        <f t="shared" si="3"/>
        <v>1.666885486504887</v>
      </c>
      <c r="H44" s="27"/>
      <c r="I44" s="27"/>
      <c r="J44" s="26"/>
    </row>
    <row r="45" spans="1:10" ht="21.75" hidden="1" customHeight="1" outlineLevel="1">
      <c r="A45" s="24" t="s">
        <v>49</v>
      </c>
      <c r="B45" s="24"/>
      <c r="C45" s="27" t="s">
        <v>31</v>
      </c>
      <c r="D45" s="27">
        <v>0.03</v>
      </c>
      <c r="E45" s="27">
        <f t="shared" si="5"/>
        <v>-0.04</v>
      </c>
      <c r="F45" s="27">
        <f t="shared" si="4"/>
        <v>-1.0000000000000002E-2</v>
      </c>
      <c r="G45" s="26">
        <f t="shared" si="3"/>
        <v>1.6502166316398381</v>
      </c>
      <c r="H45" s="27"/>
      <c r="I45" s="27"/>
      <c r="J45" s="26"/>
    </row>
    <row r="46" spans="1:10" ht="21.75" hidden="1" customHeight="1" outlineLevel="1">
      <c r="A46" s="24" t="s">
        <v>50</v>
      </c>
      <c r="B46" s="24"/>
      <c r="C46" s="27" t="s">
        <v>31</v>
      </c>
      <c r="D46" s="27">
        <v>2.4E-2</v>
      </c>
      <c r="E46" s="27">
        <f t="shared" si="5"/>
        <v>-3.4000000000000002E-2</v>
      </c>
      <c r="F46" s="27">
        <f t="shared" si="4"/>
        <v>-1.0000000000000002E-2</v>
      </c>
      <c r="G46" s="26">
        <f t="shared" si="3"/>
        <v>1.6337144653234397</v>
      </c>
      <c r="H46" s="27">
        <v>0</v>
      </c>
      <c r="I46" s="27">
        <v>0</v>
      </c>
      <c r="J46" s="26">
        <v>1</v>
      </c>
    </row>
    <row r="47" spans="1:10" ht="21.75" hidden="1" customHeight="1" outlineLevel="1">
      <c r="A47" s="24" t="s">
        <v>51</v>
      </c>
      <c r="B47" s="24"/>
      <c r="C47" s="27" t="s">
        <v>31</v>
      </c>
      <c r="D47" s="27">
        <v>1.7000000000000001E-2</v>
      </c>
      <c r="E47" s="27">
        <v>0.01</v>
      </c>
      <c r="F47" s="27">
        <f t="shared" si="4"/>
        <v>2.7000000000000003E-2</v>
      </c>
      <c r="G47" s="26">
        <f t="shared" si="3"/>
        <v>1.6778247558871724</v>
      </c>
      <c r="H47" s="27">
        <f t="shared" ref="H47:H49" si="6">E47+0.5%</f>
        <v>1.4999999999999999E-2</v>
      </c>
      <c r="I47" s="27">
        <f t="shared" ref="I47:I49" si="7">D47+H47</f>
        <v>3.2000000000000001E-2</v>
      </c>
      <c r="J47" s="26">
        <f t="shared" ref="J47:J49" si="8">J46*(1+I47)</f>
        <v>1.032</v>
      </c>
    </row>
    <row r="48" spans="1:10" ht="21.75" hidden="1" customHeight="1" outlineLevel="1">
      <c r="A48" s="24" t="s">
        <v>52</v>
      </c>
      <c r="B48" s="24"/>
      <c r="C48" s="27" t="s">
        <v>31</v>
      </c>
      <c r="D48" s="27">
        <v>5.0000000000000001E-3</v>
      </c>
      <c r="E48" s="27">
        <v>0.01</v>
      </c>
      <c r="F48" s="27">
        <f t="shared" si="4"/>
        <v>1.4999999999999999E-2</v>
      </c>
      <c r="G48" s="26">
        <f t="shared" si="3"/>
        <v>1.7029921272254798</v>
      </c>
      <c r="H48" s="27">
        <v>1.4999999999999999E-2</v>
      </c>
      <c r="I48" s="27">
        <v>0.02</v>
      </c>
      <c r="J48" s="26">
        <f t="shared" si="8"/>
        <v>1.05264</v>
      </c>
    </row>
    <row r="49" spans="1:10" ht="21.75" hidden="1" customHeight="1" outlineLevel="1">
      <c r="A49" s="24" t="s">
        <v>53</v>
      </c>
      <c r="B49" s="24"/>
      <c r="C49" s="27" t="s">
        <v>31</v>
      </c>
      <c r="D49" s="27">
        <v>3.1E-2</v>
      </c>
      <c r="E49" s="27">
        <v>0.01</v>
      </c>
      <c r="F49" s="27">
        <f t="shared" si="4"/>
        <v>4.1000000000000002E-2</v>
      </c>
      <c r="G49" s="26">
        <f t="shared" si="3"/>
        <v>1.7728148044417242</v>
      </c>
      <c r="H49" s="27">
        <f t="shared" si="6"/>
        <v>1.4999999999999999E-2</v>
      </c>
      <c r="I49" s="27">
        <f t="shared" si="7"/>
        <v>4.5999999999999999E-2</v>
      </c>
      <c r="J49" s="26">
        <f t="shared" si="8"/>
        <v>1.1010614400000001</v>
      </c>
    </row>
    <row r="50" spans="1:10" ht="21.75" hidden="1" customHeight="1" outlineLevel="1">
      <c r="A50" s="24" t="s">
        <v>54</v>
      </c>
      <c r="B50" s="24"/>
      <c r="C50" s="27" t="s">
        <v>31</v>
      </c>
      <c r="D50" s="27">
        <v>0.10100000000000001</v>
      </c>
      <c r="E50" s="27">
        <v>0.01</v>
      </c>
      <c r="F50" s="27">
        <f t="shared" si="4"/>
        <v>0.111</v>
      </c>
      <c r="G50" s="26">
        <f t="shared" ref="G50:G51" si="9">G49*(1+F50)</f>
        <v>1.9695972477347556</v>
      </c>
      <c r="H50" s="27">
        <f t="shared" ref="H50:H53" si="10">E50+0.5%</f>
        <v>1.4999999999999999E-2</v>
      </c>
      <c r="I50" s="27">
        <f t="shared" ref="I50" si="11">D50+H50</f>
        <v>0.11600000000000001</v>
      </c>
      <c r="J50" s="26">
        <f t="shared" ref="J50:J51" si="12">J49*(1+I50)</f>
        <v>1.2287845670400002</v>
      </c>
    </row>
    <row r="51" spans="1:10" ht="21.75" hidden="1" customHeight="1" outlineLevel="1">
      <c r="A51" s="24" t="s">
        <v>55</v>
      </c>
      <c r="B51" s="24"/>
      <c r="C51" s="27" t="s">
        <v>31</v>
      </c>
      <c r="D51" s="27">
        <v>6.7000000000000004E-2</v>
      </c>
      <c r="E51" s="27">
        <v>0.01</v>
      </c>
      <c r="F51" s="27">
        <f t="shared" si="4"/>
        <v>7.6999999999999999E-2</v>
      </c>
      <c r="G51" s="26">
        <f t="shared" si="9"/>
        <v>2.121256235810332</v>
      </c>
      <c r="H51" s="27">
        <f t="shared" si="10"/>
        <v>1.4999999999999999E-2</v>
      </c>
      <c r="I51" s="27">
        <f>D51+H51</f>
        <v>8.2000000000000003E-2</v>
      </c>
      <c r="J51" s="26">
        <f t="shared" si="12"/>
        <v>1.3295449015372802</v>
      </c>
    </row>
    <row r="52" spans="1:10" ht="21.75" hidden="1" customHeight="1" outlineLevel="1">
      <c r="A52" s="24" t="s">
        <v>56</v>
      </c>
      <c r="B52" s="24"/>
      <c r="C52" s="27" t="s">
        <v>31</v>
      </c>
      <c r="D52" s="27">
        <v>1.7000000000000001E-2</v>
      </c>
      <c r="E52" s="27">
        <v>0.01</v>
      </c>
      <c r="F52" s="27">
        <f t="shared" ref="F52" si="13">D52+E52</f>
        <v>2.7000000000000003E-2</v>
      </c>
      <c r="G52" s="26">
        <f>G51*(1+F52)</f>
        <v>2.1785301541772109</v>
      </c>
      <c r="H52" s="27">
        <f t="shared" si="10"/>
        <v>1.4999999999999999E-2</v>
      </c>
      <c r="I52" s="27">
        <f>D52+H52</f>
        <v>3.2000000000000001E-2</v>
      </c>
      <c r="J52" s="26">
        <f t="shared" ref="J52" si="14">J51*(1+I52)</f>
        <v>1.3720903383864733</v>
      </c>
    </row>
    <row r="53" spans="1:10" ht="21.75" hidden="1" customHeight="1" outlineLevel="1">
      <c r="A53" s="24" t="s">
        <v>5</v>
      </c>
      <c r="B53" s="24"/>
      <c r="C53" s="27" t="s">
        <v>31</v>
      </c>
      <c r="D53" s="27">
        <v>3.7999999999999999E-2</v>
      </c>
      <c r="E53" s="27">
        <v>0.01</v>
      </c>
      <c r="F53" s="27">
        <f t="shared" ref="F53" si="15">D53+E53</f>
        <v>4.8000000000000001E-2</v>
      </c>
      <c r="G53" s="26">
        <f>G52*(1+F53)</f>
        <v>2.283099601577717</v>
      </c>
      <c r="H53" s="27">
        <f t="shared" si="10"/>
        <v>1.4999999999999999E-2</v>
      </c>
      <c r="I53" s="27">
        <f>D53+H53</f>
        <v>5.2999999999999999E-2</v>
      </c>
      <c r="J53" s="26">
        <f t="shared" ref="J53" si="16">J52*(1+I53)</f>
        <v>1.4448111263209562</v>
      </c>
    </row>
    <row r="54" spans="1:10" ht="21.75" hidden="1" customHeight="1" outlineLevel="1">
      <c r="A54" s="20"/>
      <c r="B54" s="20"/>
      <c r="C54" s="20"/>
      <c r="D54" s="20"/>
      <c r="E54" s="20"/>
      <c r="F54" s="20"/>
      <c r="G54" s="20"/>
      <c r="H54" s="20"/>
      <c r="I54" s="51"/>
      <c r="J54" s="20"/>
    </row>
    <row r="55" spans="1:10" ht="36" hidden="1" customHeight="1" outlineLevel="1">
      <c r="A55" s="29" t="s">
        <v>57</v>
      </c>
      <c r="B55" s="29"/>
      <c r="C55" s="30" t="s">
        <v>10</v>
      </c>
      <c r="D55" s="30" t="s">
        <v>12</v>
      </c>
      <c r="F55" s="20"/>
      <c r="G55" s="20"/>
      <c r="H55" s="20"/>
      <c r="I55" s="51"/>
      <c r="J55" s="20"/>
    </row>
    <row r="56" spans="1:10" ht="21.75" hidden="1" customHeight="1" outlineLevel="1">
      <c r="A56" s="28">
        <v>0</v>
      </c>
      <c r="B56" s="28"/>
      <c r="C56" s="28">
        <v>0.8</v>
      </c>
      <c r="D56" s="31">
        <v>141.43</v>
      </c>
      <c r="F56" s="20"/>
      <c r="G56" s="32" t="s">
        <v>58</v>
      </c>
      <c r="H56" s="33"/>
      <c r="I56" s="54"/>
      <c r="J56" s="34">
        <f>SUMIF($A$26:$A$53,$D$4,$G$26:$G$53)</f>
        <v>2.283099601577717</v>
      </c>
    </row>
    <row r="57" spans="1:10" ht="21.75" hidden="1" customHeight="1" outlineLevel="1">
      <c r="A57" s="28">
        <v>1</v>
      </c>
      <c r="B57" s="28"/>
      <c r="C57" s="28">
        <v>0.9</v>
      </c>
      <c r="D57" s="31">
        <v>141.43</v>
      </c>
      <c r="F57" s="20"/>
      <c r="G57" s="35" t="s">
        <v>59</v>
      </c>
      <c r="H57" s="36"/>
      <c r="I57" s="55"/>
      <c r="J57" s="37">
        <f>SUMIF($A$26:$A$53,$D$4,$J$26:$J$53)</f>
        <v>1.4448111263209562</v>
      </c>
    </row>
    <row r="58" spans="1:10" ht="21.75" hidden="1" customHeight="1" outlineLevel="1">
      <c r="A58" s="28">
        <v>2</v>
      </c>
      <c r="B58" s="28"/>
      <c r="C58" s="28">
        <v>1</v>
      </c>
      <c r="D58" s="31">
        <v>149.74</v>
      </c>
      <c r="F58" s="20"/>
      <c r="G58" s="20"/>
      <c r="H58" s="20"/>
      <c r="I58" s="51"/>
      <c r="J58" s="20"/>
    </row>
    <row r="59" spans="1:10" ht="21.75" hidden="1" customHeight="1" outlineLevel="1">
      <c r="A59" s="28">
        <v>3</v>
      </c>
      <c r="B59" s="28"/>
      <c r="C59" s="28">
        <v>1.1000000000000001</v>
      </c>
      <c r="D59" s="31">
        <v>158.06</v>
      </c>
      <c r="F59" s="20"/>
      <c r="G59" s="20"/>
      <c r="H59" s="20"/>
      <c r="I59" s="51"/>
      <c r="J59" s="20"/>
    </row>
    <row r="60" spans="1:10" ht="21.75" hidden="1" customHeight="1" outlineLevel="1">
      <c r="A60" s="28">
        <v>4</v>
      </c>
      <c r="B60" s="28"/>
      <c r="C60" s="28">
        <v>1.2</v>
      </c>
      <c r="D60" s="31">
        <v>166.37</v>
      </c>
      <c r="F60" s="20"/>
      <c r="G60" s="20"/>
      <c r="H60" s="20"/>
      <c r="I60" s="51"/>
      <c r="J60" s="20"/>
    </row>
    <row r="61" spans="1:10" ht="21.75" hidden="1" customHeight="1" outlineLevel="1">
      <c r="A61" s="28">
        <v>5</v>
      </c>
      <c r="B61" s="28"/>
      <c r="C61" s="28">
        <v>1.3</v>
      </c>
      <c r="D61" s="31">
        <v>174.69</v>
      </c>
      <c r="F61" s="20"/>
      <c r="G61" s="20"/>
      <c r="H61" s="20"/>
      <c r="I61" s="51"/>
      <c r="J61" s="20"/>
    </row>
    <row r="62" spans="1:10" ht="21.75" hidden="1" customHeight="1" outlineLevel="1">
      <c r="A62" s="28">
        <v>6</v>
      </c>
      <c r="B62" s="28"/>
      <c r="C62" s="28">
        <v>1.4</v>
      </c>
      <c r="D62" s="31">
        <v>183</v>
      </c>
      <c r="F62" s="20"/>
      <c r="G62" s="20"/>
      <c r="H62" s="20"/>
      <c r="I62" s="20"/>
      <c r="J62" s="20"/>
    </row>
    <row r="63" spans="1:10" ht="21.75" customHeight="1" collapsed="1"/>
  </sheetData>
  <sheetProtection algorithmName="SHA-512" hashValue="rOVrA4dXfakxiEBqMhswV4MeHiuhw4awSP5XUgLwg+ti9LfPFO1BrFHA4Jm5J6VBwqqtYZ4N8sH0fgTCBGdrJg==" saltValue="MgT8djFZ+DbzmqLKmv6Zfg==" spinCount="100000" sheet="1" formatCells="0" formatColumns="0" formatRows="0"/>
  <mergeCells count="6">
    <mergeCell ref="C1:E1"/>
    <mergeCell ref="A18:C19"/>
    <mergeCell ref="A3:C3"/>
    <mergeCell ref="A4:C4"/>
    <mergeCell ref="D3:E3"/>
    <mergeCell ref="D4:E4"/>
  </mergeCells>
  <phoneticPr fontId="13" type="noConversion"/>
  <conditionalFormatting sqref="C7:C11">
    <cfRule type="expression" dxfId="1" priority="2">
      <formula>$C7&gt;$E7</formula>
    </cfRule>
  </conditionalFormatting>
  <conditionalFormatting sqref="D7:D11">
    <cfRule type="expression" dxfId="0" priority="1">
      <formula>$D7&gt;$E7</formula>
    </cfRule>
  </conditionalFormatting>
  <dataValidations count="6">
    <dataValidation type="list" allowBlank="1" showInputMessage="1" showErrorMessage="1" sqref="D3" xr:uid="{00000000-0002-0000-0000-000000000000}">
      <formula1>LALIST</formula1>
    </dataValidation>
    <dataValidation type="list" allowBlank="1" showInputMessage="1" showErrorMessage="1" sqref="D4:E4" xr:uid="{1F1FF3A0-080B-4CA9-9F36-2F6D45EF49EB}">
      <formula1>$A$51:$A$53</formula1>
    </dataValidation>
    <dataValidation type="whole" allowBlank="1" showInputMessage="1" showErrorMessage="1" error="Enter a whole number between 0-6._x000a__x000a_Appraisall Ltd" prompt="ENTER THE NUMBER OF BEDROOMS" sqref="A6" xr:uid="{2B4AC120-2F94-4908-93AF-64CBF0C63100}">
      <formula1>0</formula1>
      <formula2>6</formula2>
    </dataValidation>
    <dataValidation type="whole" allowBlank="1" showInputMessage="1" showErrorMessage="1" error="Enter a whole number between 0-6._x000a__x000a_Beacon Partnership LLP" prompt="ENTER THE NUMBER OF BEDROOMS" sqref="A12" xr:uid="{0525B945-8005-48D0-BC80-2810DBB78198}">
      <formula1>0</formula1>
      <formula2>6</formula2>
    </dataValidation>
    <dataValidation allowBlank="1" showInputMessage="1" showErrorMessage="1" prompt="Enter the value of the property in January 1999. If unkown you need to use the current value and adjust it to January 1999 using a House Price Index (not CPI or RPI) such as Nationwide or Land Registry." sqref="B6:B11" xr:uid="{8C5E7E35-D823-43FC-AD5B-BA253FE6EE1A}"/>
    <dataValidation type="whole" allowBlank="1" showInputMessage="1" showErrorMessage="1" error="Enter a whole number between 0-6._x000a__x000a_Beacon Partnership LLP" prompt="Enter the number of bedrooms" sqref="A7:A11" xr:uid="{40D1EA8C-D7E4-42A7-875C-E8AE195A2DF6}">
      <formula1>0</formula1>
      <formula2>6</formula2>
    </dataValidation>
  </dataValidations>
  <hyperlinks>
    <hyperlink ref="E5" r:id="rId1" xr:uid="{28BE6829-0FBD-4D5D-90BD-6B06253C7883}"/>
    <hyperlink ref="B1" r:id="rId2" display="FREE VIABILITY TRAINING                  (click to book)" xr:uid="{16C479CA-B0E9-43A8-9F1D-B3C93536263E}"/>
    <hyperlink ref="A13:E13" r:id="rId3" display="Not for Supported Housing. Contact us if you need Supported Housing Rents: steve.beard@beaconpartnership.com" xr:uid="{46429F7E-D33E-4805-AA08-0CE25D5C0346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5"/>
  <sheetViews>
    <sheetView topLeftCell="A319" workbookViewId="0">
      <selection activeCell="C7" sqref="C7"/>
    </sheetView>
  </sheetViews>
  <sheetFormatPr defaultColWidth="8.85546875" defaultRowHeight="15"/>
  <cols>
    <col min="1" max="1" width="44.7109375" style="5" customWidth="1"/>
    <col min="2" max="2" width="27.140625" style="5" customWidth="1"/>
    <col min="3" max="16384" width="8.85546875" style="2"/>
  </cols>
  <sheetData>
    <row r="1" spans="1:2">
      <c r="A1" s="3" t="s">
        <v>60</v>
      </c>
      <c r="B1" s="6" t="s">
        <v>61</v>
      </c>
    </row>
    <row r="2" spans="1:2" ht="15.75">
      <c r="A2" s="4" t="s">
        <v>62</v>
      </c>
      <c r="B2" s="1">
        <v>332.5</v>
      </c>
    </row>
    <row r="3" spans="1:2" ht="15.75">
      <c r="A3" s="4" t="s">
        <v>63</v>
      </c>
      <c r="B3" s="1">
        <v>323.7</v>
      </c>
    </row>
    <row r="4" spans="1:2" ht="15.75">
      <c r="A4" s="4" t="s">
        <v>64</v>
      </c>
      <c r="B4" s="1">
        <v>276.10000000000002</v>
      </c>
    </row>
    <row r="5" spans="1:2" ht="15.75">
      <c r="A5" s="4" t="s">
        <v>65</v>
      </c>
      <c r="B5" s="1">
        <v>321.10000000000002</v>
      </c>
    </row>
    <row r="6" spans="1:2" ht="15.75">
      <c r="A6" s="4" t="s">
        <v>66</v>
      </c>
      <c r="B6" s="1">
        <v>332.5</v>
      </c>
    </row>
    <row r="7" spans="1:2" ht="15.75">
      <c r="A7" s="4" t="s">
        <v>67</v>
      </c>
      <c r="B7" s="1">
        <v>298</v>
      </c>
    </row>
    <row r="8" spans="1:2" ht="15.75">
      <c r="A8" s="4" t="s">
        <v>3</v>
      </c>
      <c r="B8" s="1">
        <v>316.39999999999998</v>
      </c>
    </row>
    <row r="9" spans="1:2" ht="15.75">
      <c r="A9" s="4" t="s">
        <v>68</v>
      </c>
      <c r="B9" s="1">
        <v>328.3</v>
      </c>
    </row>
    <row r="10" spans="1:2" ht="15.75">
      <c r="A10" s="4" t="s">
        <v>69</v>
      </c>
      <c r="B10" s="1">
        <v>304.3</v>
      </c>
    </row>
    <row r="11" spans="1:2" ht="15.75">
      <c r="A11" s="4" t="s">
        <v>70</v>
      </c>
      <c r="B11" s="1">
        <v>354.1</v>
      </c>
    </row>
    <row r="12" spans="1:2" ht="15.75">
      <c r="A12" s="4" t="s">
        <v>71</v>
      </c>
      <c r="B12" s="1">
        <v>354.1</v>
      </c>
    </row>
    <row r="13" spans="1:2" ht="15.75">
      <c r="A13" s="4" t="s">
        <v>72</v>
      </c>
      <c r="B13" s="1">
        <v>299.10000000000002</v>
      </c>
    </row>
    <row r="14" spans="1:2" ht="15.75">
      <c r="A14" s="4" t="s">
        <v>73</v>
      </c>
      <c r="B14" s="1">
        <v>323.7</v>
      </c>
    </row>
    <row r="15" spans="1:2" ht="15.75">
      <c r="A15" s="4" t="s">
        <v>74</v>
      </c>
      <c r="B15" s="1">
        <v>325.89999999999998</v>
      </c>
    </row>
    <row r="16" spans="1:2" ht="15.75">
      <c r="A16" s="4" t="s">
        <v>75</v>
      </c>
      <c r="B16" s="1">
        <v>328.7</v>
      </c>
    </row>
    <row r="17" spans="1:2" ht="15.75">
      <c r="A17" s="4" t="s">
        <v>76</v>
      </c>
      <c r="B17" s="1">
        <v>298</v>
      </c>
    </row>
    <row r="18" spans="1:2" ht="15.75">
      <c r="A18" s="4" t="s">
        <v>77</v>
      </c>
      <c r="B18" s="1">
        <v>321.2</v>
      </c>
    </row>
    <row r="19" spans="1:2" ht="15.75">
      <c r="A19" s="4" t="s">
        <v>78</v>
      </c>
      <c r="B19" s="1">
        <v>343.7</v>
      </c>
    </row>
    <row r="20" spans="1:2" ht="15.75">
      <c r="A20" s="4" t="s">
        <v>79</v>
      </c>
      <c r="B20" s="1">
        <v>276.10000000000002</v>
      </c>
    </row>
    <row r="21" spans="1:2" ht="15.75">
      <c r="A21" s="4" t="s">
        <v>80</v>
      </c>
      <c r="B21" s="1">
        <v>354.1</v>
      </c>
    </row>
    <row r="22" spans="1:2" ht="15.75">
      <c r="A22" s="4" t="s">
        <v>81</v>
      </c>
      <c r="B22" s="1">
        <v>320.60000000000002</v>
      </c>
    </row>
    <row r="23" spans="1:2" ht="15.75">
      <c r="A23" s="4" t="s">
        <v>82</v>
      </c>
      <c r="B23" s="1">
        <v>303.10000000000002</v>
      </c>
    </row>
    <row r="24" spans="1:2" ht="15.75">
      <c r="A24" s="4" t="s">
        <v>83</v>
      </c>
      <c r="B24" s="1">
        <v>302.7</v>
      </c>
    </row>
    <row r="25" spans="1:2" ht="15.75">
      <c r="A25" s="4" t="s">
        <v>84</v>
      </c>
      <c r="B25" s="1">
        <v>302.7</v>
      </c>
    </row>
    <row r="26" spans="1:2" ht="15.75">
      <c r="A26" s="4" t="s">
        <v>85</v>
      </c>
      <c r="B26" s="1">
        <v>276.10000000000002</v>
      </c>
    </row>
    <row r="27" spans="1:2" ht="15.75">
      <c r="A27" s="4" t="s">
        <v>86</v>
      </c>
      <c r="B27" s="1">
        <v>321.10000000000002</v>
      </c>
    </row>
    <row r="28" spans="1:2" ht="15.75">
      <c r="A28" s="4" t="s">
        <v>87</v>
      </c>
      <c r="B28" s="1">
        <v>307.3</v>
      </c>
    </row>
    <row r="29" spans="1:2" ht="15.75">
      <c r="A29" s="4" t="s">
        <v>88</v>
      </c>
      <c r="B29" s="1">
        <v>286.7</v>
      </c>
    </row>
    <row r="30" spans="1:2" ht="15.75">
      <c r="A30" s="4" t="s">
        <v>89</v>
      </c>
      <c r="B30" s="1">
        <v>293.89999999999998</v>
      </c>
    </row>
    <row r="31" spans="1:2" ht="15.75">
      <c r="A31" s="4" t="s">
        <v>90</v>
      </c>
      <c r="B31" s="1">
        <v>345.4</v>
      </c>
    </row>
    <row r="32" spans="1:2" ht="15.75">
      <c r="A32" s="4" t="s">
        <v>91</v>
      </c>
      <c r="B32" s="1">
        <v>302.7</v>
      </c>
    </row>
    <row r="33" spans="1:2" ht="15.75">
      <c r="A33" s="4" t="s">
        <v>92</v>
      </c>
      <c r="B33" s="1">
        <v>325.89999999999998</v>
      </c>
    </row>
    <row r="34" spans="1:2" ht="15.75">
      <c r="A34" s="4" t="s">
        <v>93</v>
      </c>
      <c r="B34" s="1">
        <v>302.5</v>
      </c>
    </row>
    <row r="35" spans="1:2" ht="15.75">
      <c r="A35" s="4" t="s">
        <v>94</v>
      </c>
      <c r="B35" s="1">
        <v>354.1</v>
      </c>
    </row>
    <row r="36" spans="1:2" ht="15.75">
      <c r="A36" s="4" t="s">
        <v>95</v>
      </c>
      <c r="B36" s="1">
        <v>325.89999999999998</v>
      </c>
    </row>
    <row r="37" spans="1:2" ht="15.75">
      <c r="A37" s="4" t="s">
        <v>96</v>
      </c>
      <c r="B37" s="1">
        <v>295.39999999999998</v>
      </c>
    </row>
    <row r="38" spans="1:2" ht="15.75">
      <c r="A38" s="4" t="s">
        <v>97</v>
      </c>
      <c r="B38" s="1">
        <v>281.5</v>
      </c>
    </row>
    <row r="39" spans="1:2" ht="15.75">
      <c r="A39" s="4" t="s">
        <v>98</v>
      </c>
      <c r="B39" s="1">
        <v>321.2</v>
      </c>
    </row>
    <row r="40" spans="1:2" ht="15.75">
      <c r="A40" s="4" t="s">
        <v>99</v>
      </c>
      <c r="B40" s="1">
        <v>302.5</v>
      </c>
    </row>
    <row r="41" spans="1:2" ht="15.75">
      <c r="A41" s="4" t="s">
        <v>100</v>
      </c>
      <c r="B41" s="1">
        <v>354.1</v>
      </c>
    </row>
    <row r="42" spans="1:2" ht="15.75">
      <c r="A42" s="4" t="s">
        <v>101</v>
      </c>
      <c r="B42" s="1">
        <v>289.60000000000002</v>
      </c>
    </row>
    <row r="43" spans="1:2" ht="15.75">
      <c r="A43" s="4" t="s">
        <v>102</v>
      </c>
      <c r="B43" s="1">
        <v>343.7</v>
      </c>
    </row>
    <row r="44" spans="1:2" ht="15.75">
      <c r="A44" s="4" t="s">
        <v>103</v>
      </c>
      <c r="B44" s="1">
        <v>298</v>
      </c>
    </row>
    <row r="45" spans="1:2" ht="15.75">
      <c r="A45" s="4" t="s">
        <v>104</v>
      </c>
      <c r="B45" s="1">
        <v>302.7</v>
      </c>
    </row>
    <row r="46" spans="1:2" ht="15.75">
      <c r="A46" s="4" t="s">
        <v>105</v>
      </c>
      <c r="B46" s="1">
        <v>307.3</v>
      </c>
    </row>
    <row r="47" spans="1:2" ht="15.75">
      <c r="A47" s="4" t="s">
        <v>106</v>
      </c>
      <c r="B47" s="1">
        <v>302.7</v>
      </c>
    </row>
    <row r="48" spans="1:2" ht="15.75">
      <c r="A48" s="4" t="s">
        <v>107</v>
      </c>
      <c r="B48" s="1">
        <v>330.1</v>
      </c>
    </row>
    <row r="49" spans="1:2" ht="15.75">
      <c r="A49" s="4" t="s">
        <v>108</v>
      </c>
      <c r="B49" s="1">
        <v>354.1</v>
      </c>
    </row>
    <row r="50" spans="1:2" ht="15.75">
      <c r="A50" s="4" t="s">
        <v>109</v>
      </c>
      <c r="B50" s="1">
        <v>296.2</v>
      </c>
    </row>
    <row r="51" spans="1:2" ht="15.75">
      <c r="A51" s="4" t="s">
        <v>110</v>
      </c>
      <c r="B51" s="1">
        <v>316.39999999999998</v>
      </c>
    </row>
    <row r="52" spans="1:2" ht="15.75">
      <c r="A52" s="4" t="s">
        <v>111</v>
      </c>
      <c r="B52" s="1">
        <v>255.5</v>
      </c>
    </row>
    <row r="53" spans="1:2" ht="15.75">
      <c r="A53" s="4" t="s">
        <v>112</v>
      </c>
      <c r="B53" s="1">
        <v>323.7</v>
      </c>
    </row>
    <row r="54" spans="1:2" ht="15.75">
      <c r="A54" s="4" t="s">
        <v>113</v>
      </c>
      <c r="B54" s="1">
        <v>255.5</v>
      </c>
    </row>
    <row r="55" spans="1:2" ht="15.75">
      <c r="A55" s="4" t="s">
        <v>114</v>
      </c>
      <c r="B55" s="1">
        <v>276.10000000000002</v>
      </c>
    </row>
    <row r="56" spans="1:2" ht="15.75">
      <c r="A56" s="4" t="s">
        <v>115</v>
      </c>
      <c r="B56" s="1">
        <v>325.89999999999998</v>
      </c>
    </row>
    <row r="57" spans="1:2" ht="15.75">
      <c r="A57" s="4" t="s">
        <v>116</v>
      </c>
      <c r="B57" s="1">
        <v>303.10000000000002</v>
      </c>
    </row>
    <row r="58" spans="1:2" ht="15.75">
      <c r="A58" s="4" t="s">
        <v>117</v>
      </c>
      <c r="B58" s="1">
        <v>325.89999999999998</v>
      </c>
    </row>
    <row r="59" spans="1:2" ht="15.75">
      <c r="A59" s="4" t="s">
        <v>118</v>
      </c>
      <c r="B59" s="1">
        <v>308</v>
      </c>
    </row>
    <row r="60" spans="1:2" ht="15.75">
      <c r="A60" s="4" t="s">
        <v>119</v>
      </c>
      <c r="B60" s="1">
        <v>323.8</v>
      </c>
    </row>
    <row r="61" spans="1:2" ht="15.75">
      <c r="A61" s="4" t="s">
        <v>120</v>
      </c>
      <c r="B61" s="1">
        <v>322</v>
      </c>
    </row>
    <row r="62" spans="1:2" ht="15.75">
      <c r="A62" s="4" t="s">
        <v>121</v>
      </c>
      <c r="B62" s="1">
        <v>321.10000000000002</v>
      </c>
    </row>
    <row r="63" spans="1:2" ht="15.75">
      <c r="A63" s="4" t="s">
        <v>122</v>
      </c>
      <c r="B63" s="1">
        <v>289.7</v>
      </c>
    </row>
    <row r="64" spans="1:2" ht="15.75">
      <c r="A64" s="4" t="s">
        <v>123</v>
      </c>
      <c r="B64" s="1">
        <v>332.5</v>
      </c>
    </row>
    <row r="65" spans="1:2" ht="15.75">
      <c r="A65" s="4" t="s">
        <v>124</v>
      </c>
      <c r="B65" s="1">
        <v>328.3</v>
      </c>
    </row>
    <row r="66" spans="1:2" ht="15.75">
      <c r="A66" s="4" t="s">
        <v>125</v>
      </c>
      <c r="B66" s="1">
        <v>302.7</v>
      </c>
    </row>
    <row r="67" spans="1:2" ht="15.75">
      <c r="A67" s="4" t="s">
        <v>126</v>
      </c>
      <c r="B67" s="1">
        <v>293.89999999999998</v>
      </c>
    </row>
    <row r="68" spans="1:2" ht="15.75">
      <c r="A68" s="4" t="s">
        <v>127</v>
      </c>
      <c r="B68" s="1">
        <v>354.1</v>
      </c>
    </row>
    <row r="69" spans="1:2" ht="15.75">
      <c r="A69" s="4" t="s">
        <v>128</v>
      </c>
      <c r="B69" s="1">
        <v>325.89999999999998</v>
      </c>
    </row>
    <row r="70" spans="1:2" ht="15.75">
      <c r="A70" s="4" t="s">
        <v>129</v>
      </c>
      <c r="B70" s="1">
        <v>322</v>
      </c>
    </row>
    <row r="71" spans="1:2" ht="15.75">
      <c r="A71" s="4" t="s">
        <v>130</v>
      </c>
      <c r="B71" s="1">
        <v>323.7</v>
      </c>
    </row>
    <row r="72" spans="1:2" ht="15.75">
      <c r="A72" s="4" t="s">
        <v>131</v>
      </c>
      <c r="B72" s="1">
        <v>328.5</v>
      </c>
    </row>
    <row r="73" spans="1:2" ht="15.75">
      <c r="A73" s="4" t="s">
        <v>132</v>
      </c>
      <c r="B73" s="1">
        <v>308</v>
      </c>
    </row>
    <row r="74" spans="1:2" ht="15.75">
      <c r="A74" s="4" t="s">
        <v>133</v>
      </c>
      <c r="B74" s="1">
        <v>320.60000000000002</v>
      </c>
    </row>
    <row r="75" spans="1:2" ht="15.75">
      <c r="A75" s="4" t="s">
        <v>134</v>
      </c>
      <c r="B75" s="1">
        <v>299.60000000000002</v>
      </c>
    </row>
    <row r="76" spans="1:2" ht="15.75">
      <c r="A76" s="4" t="s">
        <v>135</v>
      </c>
      <c r="B76" s="1">
        <v>332.5</v>
      </c>
    </row>
    <row r="77" spans="1:2" ht="15.75">
      <c r="A77" s="4" t="s">
        <v>136</v>
      </c>
      <c r="B77" s="1">
        <v>322</v>
      </c>
    </row>
    <row r="78" spans="1:2" ht="15.75">
      <c r="A78" s="4" t="s">
        <v>137</v>
      </c>
      <c r="B78" s="1">
        <v>354.1</v>
      </c>
    </row>
    <row r="79" spans="1:2" ht="15.75">
      <c r="A79" s="4" t="s">
        <v>138</v>
      </c>
      <c r="B79" s="1">
        <v>343.7</v>
      </c>
    </row>
    <row r="80" spans="1:2" ht="15.75">
      <c r="A80" s="4" t="s">
        <v>139</v>
      </c>
      <c r="B80" s="1">
        <v>289.7</v>
      </c>
    </row>
    <row r="81" spans="1:2" ht="15.75">
      <c r="A81" s="4" t="s">
        <v>140</v>
      </c>
      <c r="B81" s="1">
        <v>316.39999999999998</v>
      </c>
    </row>
    <row r="82" spans="1:2" ht="15.75">
      <c r="A82" s="4" t="s">
        <v>141</v>
      </c>
      <c r="B82" s="1">
        <v>328.5</v>
      </c>
    </row>
    <row r="83" spans="1:2" ht="15.75">
      <c r="A83" s="4" t="s">
        <v>142</v>
      </c>
      <c r="B83" s="1">
        <v>321.10000000000002</v>
      </c>
    </row>
    <row r="84" spans="1:2" ht="15.75">
      <c r="A84" s="4" t="s">
        <v>143</v>
      </c>
      <c r="B84" s="1">
        <v>321.10000000000002</v>
      </c>
    </row>
    <row r="85" spans="1:2" ht="15.75">
      <c r="A85" s="4" t="s">
        <v>144</v>
      </c>
      <c r="B85" s="1">
        <v>289.7</v>
      </c>
    </row>
    <row r="86" spans="1:2" ht="15.75">
      <c r="A86" s="4" t="s">
        <v>145</v>
      </c>
      <c r="B86" s="1">
        <v>299.10000000000002</v>
      </c>
    </row>
    <row r="87" spans="1:2" ht="15.75">
      <c r="A87" s="4" t="s">
        <v>146</v>
      </c>
      <c r="B87" s="1">
        <v>316.39999999999998</v>
      </c>
    </row>
    <row r="88" spans="1:2" ht="15.75">
      <c r="A88" s="4" t="s">
        <v>147</v>
      </c>
      <c r="B88" s="1">
        <v>320.60000000000002</v>
      </c>
    </row>
    <row r="89" spans="1:2" ht="15.75">
      <c r="A89" s="4" t="s">
        <v>148</v>
      </c>
      <c r="B89" s="1">
        <v>289.7</v>
      </c>
    </row>
    <row r="90" spans="1:2" ht="15.75">
      <c r="A90" s="4" t="s">
        <v>149</v>
      </c>
      <c r="B90" s="1">
        <v>354.1</v>
      </c>
    </row>
    <row r="91" spans="1:2" ht="15.75">
      <c r="A91" s="4" t="s">
        <v>150</v>
      </c>
      <c r="B91" s="1">
        <v>289.7</v>
      </c>
    </row>
    <row r="92" spans="1:2" ht="15.75">
      <c r="A92" s="4" t="s">
        <v>151</v>
      </c>
      <c r="B92" s="1">
        <v>330.1</v>
      </c>
    </row>
    <row r="93" spans="1:2" ht="15.75">
      <c r="A93" s="4" t="s">
        <v>152</v>
      </c>
      <c r="B93" s="1">
        <v>278</v>
      </c>
    </row>
    <row r="94" spans="1:2" ht="15.75">
      <c r="A94" s="4" t="s">
        <v>153</v>
      </c>
      <c r="B94" s="1">
        <v>293.89999999999998</v>
      </c>
    </row>
    <row r="95" spans="1:2" ht="15.75">
      <c r="A95" s="4" t="s">
        <v>154</v>
      </c>
      <c r="B95" s="1">
        <v>328.7</v>
      </c>
    </row>
    <row r="96" spans="1:2" ht="15.75">
      <c r="A96" s="4" t="s">
        <v>155</v>
      </c>
      <c r="B96" s="1">
        <v>343.7</v>
      </c>
    </row>
    <row r="97" spans="1:2" ht="15.75">
      <c r="A97" s="4" t="s">
        <v>156</v>
      </c>
      <c r="B97" s="1">
        <v>286.7</v>
      </c>
    </row>
    <row r="98" spans="1:2" ht="15.75">
      <c r="A98" s="4" t="s">
        <v>157</v>
      </c>
      <c r="B98" s="1">
        <v>328.5</v>
      </c>
    </row>
    <row r="99" spans="1:2" ht="15.75">
      <c r="A99" s="4" t="s">
        <v>158</v>
      </c>
      <c r="B99" s="1">
        <v>318.39999999999998</v>
      </c>
    </row>
    <row r="100" spans="1:2" ht="15.75">
      <c r="A100" s="4" t="s">
        <v>159</v>
      </c>
      <c r="B100" s="1">
        <v>296.2</v>
      </c>
    </row>
    <row r="101" spans="1:2" ht="15.75">
      <c r="A101" s="4" t="s">
        <v>160</v>
      </c>
      <c r="B101" s="1">
        <v>281.5</v>
      </c>
    </row>
    <row r="102" spans="1:2" ht="15.75">
      <c r="A102" s="4" t="s">
        <v>161</v>
      </c>
      <c r="B102" s="1">
        <v>328.7</v>
      </c>
    </row>
    <row r="103" spans="1:2" ht="15.75">
      <c r="A103" s="4" t="s">
        <v>162</v>
      </c>
      <c r="B103" s="1">
        <v>323.7</v>
      </c>
    </row>
    <row r="104" spans="1:2" ht="15.75">
      <c r="A104" s="4" t="s">
        <v>163</v>
      </c>
      <c r="B104" s="1">
        <v>322</v>
      </c>
    </row>
    <row r="105" spans="1:2" ht="15.75">
      <c r="A105" s="4" t="s">
        <v>164</v>
      </c>
      <c r="B105" s="1">
        <v>333.2</v>
      </c>
    </row>
    <row r="106" spans="1:2" ht="15.75">
      <c r="A106" s="4" t="s">
        <v>165</v>
      </c>
      <c r="B106" s="1">
        <v>354.1</v>
      </c>
    </row>
    <row r="107" spans="1:2" ht="15.75">
      <c r="A107" s="4" t="s">
        <v>166</v>
      </c>
      <c r="B107" s="1">
        <v>325.89999999999998</v>
      </c>
    </row>
    <row r="108" spans="1:2" ht="15.75">
      <c r="A108" s="4" t="s">
        <v>167</v>
      </c>
      <c r="B108" s="1">
        <v>333.2</v>
      </c>
    </row>
    <row r="109" spans="1:2" ht="15.75">
      <c r="A109" s="4" t="s">
        <v>168</v>
      </c>
      <c r="B109" s="1">
        <v>321.10000000000002</v>
      </c>
    </row>
    <row r="110" spans="1:2" ht="15.75">
      <c r="A110" s="4" t="s">
        <v>169</v>
      </c>
      <c r="B110" s="1">
        <v>278</v>
      </c>
    </row>
    <row r="111" spans="1:2" ht="15.75">
      <c r="A111" s="4" t="s">
        <v>170</v>
      </c>
      <c r="B111" s="1">
        <v>328.7</v>
      </c>
    </row>
    <row r="112" spans="1:2" ht="15.75">
      <c r="A112" s="4" t="s">
        <v>171</v>
      </c>
      <c r="B112" s="1">
        <v>330.1</v>
      </c>
    </row>
    <row r="113" spans="1:2" ht="15.75">
      <c r="A113" s="4" t="s">
        <v>172</v>
      </c>
      <c r="B113" s="1">
        <v>304.3</v>
      </c>
    </row>
    <row r="114" spans="1:2" ht="15.75">
      <c r="A114" s="4" t="s">
        <v>173</v>
      </c>
      <c r="B114" s="1">
        <v>308</v>
      </c>
    </row>
    <row r="115" spans="1:2" ht="15.75">
      <c r="A115" s="4" t="s">
        <v>174</v>
      </c>
      <c r="B115" s="1">
        <v>302.7</v>
      </c>
    </row>
    <row r="116" spans="1:2" ht="15.75">
      <c r="A116" s="4" t="s">
        <v>175</v>
      </c>
      <c r="B116" s="1">
        <v>307.89999999999998</v>
      </c>
    </row>
    <row r="117" spans="1:2" ht="15.75">
      <c r="A117" s="4" t="s">
        <v>176</v>
      </c>
      <c r="B117" s="1">
        <v>298</v>
      </c>
    </row>
    <row r="118" spans="1:2" ht="15.75">
      <c r="A118" s="4" t="s">
        <v>177</v>
      </c>
      <c r="B118" s="1">
        <v>308</v>
      </c>
    </row>
    <row r="119" spans="1:2" ht="15.75">
      <c r="A119" s="4" t="s">
        <v>178</v>
      </c>
      <c r="B119" s="1">
        <v>328.7</v>
      </c>
    </row>
    <row r="120" spans="1:2" ht="15.75">
      <c r="A120" s="4" t="s">
        <v>179</v>
      </c>
      <c r="B120" s="1">
        <v>316.39999999999998</v>
      </c>
    </row>
    <row r="121" spans="1:2" ht="15.75">
      <c r="A121" s="4" t="s">
        <v>180</v>
      </c>
      <c r="B121" s="1">
        <v>302.5</v>
      </c>
    </row>
    <row r="122" spans="1:2" ht="15.75">
      <c r="A122" s="4" t="s">
        <v>181</v>
      </c>
      <c r="B122" s="1">
        <v>354.1</v>
      </c>
    </row>
    <row r="123" spans="1:2" ht="15.75">
      <c r="A123" s="4" t="s">
        <v>182</v>
      </c>
      <c r="B123" s="1">
        <v>333.2</v>
      </c>
    </row>
    <row r="124" spans="1:2" ht="15.75">
      <c r="A124" s="4" t="s">
        <v>183</v>
      </c>
      <c r="B124" s="1">
        <v>354.1</v>
      </c>
    </row>
    <row r="125" spans="1:2" ht="15.75">
      <c r="A125" s="4" t="s">
        <v>184</v>
      </c>
      <c r="B125" s="1">
        <v>322</v>
      </c>
    </row>
    <row r="126" spans="1:2" ht="15.75">
      <c r="A126" s="4" t="s">
        <v>185</v>
      </c>
      <c r="B126" s="1">
        <v>299.60000000000002</v>
      </c>
    </row>
    <row r="127" spans="1:2" ht="15.75">
      <c r="A127" s="4" t="s">
        <v>186</v>
      </c>
      <c r="B127" s="1">
        <v>354.1</v>
      </c>
    </row>
    <row r="128" spans="1:2" ht="15.75">
      <c r="A128" s="4" t="s">
        <v>187</v>
      </c>
      <c r="B128" s="1">
        <v>303.10000000000002</v>
      </c>
    </row>
    <row r="129" spans="1:2" ht="15.75">
      <c r="A129" s="4" t="s">
        <v>188</v>
      </c>
      <c r="B129" s="1">
        <v>354.1</v>
      </c>
    </row>
    <row r="130" spans="1:2" ht="15.75">
      <c r="A130" s="4" t="s">
        <v>189</v>
      </c>
      <c r="B130" s="1">
        <v>325.89999999999998</v>
      </c>
    </row>
    <row r="131" spans="1:2" ht="15.75">
      <c r="A131" s="4" t="s">
        <v>190</v>
      </c>
      <c r="B131" s="1">
        <v>299.60000000000002</v>
      </c>
    </row>
    <row r="132" spans="1:2" ht="15.75">
      <c r="A132" s="4" t="s">
        <v>191</v>
      </c>
      <c r="B132" s="1">
        <v>354.1</v>
      </c>
    </row>
    <row r="133" spans="1:2" ht="15.75">
      <c r="A133" s="4" t="s">
        <v>192</v>
      </c>
      <c r="B133" s="1">
        <v>328.7</v>
      </c>
    </row>
    <row r="134" spans="1:2" ht="15.75">
      <c r="A134" s="4" t="s">
        <v>193</v>
      </c>
      <c r="B134" s="1">
        <v>338.4</v>
      </c>
    </row>
    <row r="135" spans="1:2" ht="15.75">
      <c r="A135" s="4" t="s">
        <v>194</v>
      </c>
      <c r="B135" s="1">
        <v>281.5</v>
      </c>
    </row>
    <row r="136" spans="1:2" ht="15.75">
      <c r="A136" s="4" t="s">
        <v>195</v>
      </c>
      <c r="B136" s="1">
        <v>328.7</v>
      </c>
    </row>
    <row r="137" spans="1:2" ht="15.75">
      <c r="A137" s="4" t="s">
        <v>196</v>
      </c>
      <c r="B137" s="1">
        <v>354.1</v>
      </c>
    </row>
    <row r="138" spans="1:2" ht="15.75">
      <c r="A138" s="4" t="s">
        <v>197</v>
      </c>
      <c r="B138" s="1">
        <v>289.60000000000002</v>
      </c>
    </row>
    <row r="139" spans="1:2" ht="15.75">
      <c r="A139" s="4" t="s">
        <v>198</v>
      </c>
      <c r="B139" s="1">
        <v>343.7</v>
      </c>
    </row>
    <row r="140" spans="1:2" ht="15.75">
      <c r="A140" s="4" t="s">
        <v>199</v>
      </c>
      <c r="B140" s="1">
        <v>321.10000000000002</v>
      </c>
    </row>
    <row r="141" spans="1:2" ht="15.75">
      <c r="A141" s="4" t="s">
        <v>200</v>
      </c>
      <c r="B141" s="1">
        <v>354.1</v>
      </c>
    </row>
    <row r="142" spans="1:2" ht="15.75">
      <c r="A142" s="4" t="s">
        <v>201</v>
      </c>
      <c r="B142" s="1">
        <v>303.10000000000002</v>
      </c>
    </row>
    <row r="143" spans="1:2" ht="15.75">
      <c r="A143" s="4" t="s">
        <v>202</v>
      </c>
      <c r="B143" s="1">
        <v>332.5</v>
      </c>
    </row>
    <row r="144" spans="1:2" ht="15.75">
      <c r="A144" s="4" t="s">
        <v>203</v>
      </c>
      <c r="B144" s="1">
        <v>354.1</v>
      </c>
    </row>
    <row r="145" spans="1:2" ht="15.75">
      <c r="A145" s="4" t="s">
        <v>204</v>
      </c>
      <c r="B145" s="1">
        <v>330.1</v>
      </c>
    </row>
    <row r="146" spans="1:2" ht="15.75">
      <c r="A146" s="4" t="s">
        <v>205</v>
      </c>
      <c r="B146" s="1">
        <v>302.7</v>
      </c>
    </row>
    <row r="147" spans="1:2" ht="15.75">
      <c r="A147" s="4" t="s">
        <v>206</v>
      </c>
      <c r="B147" s="1">
        <v>304.3</v>
      </c>
    </row>
    <row r="148" spans="1:2" ht="15.75">
      <c r="A148" s="4" t="s">
        <v>207</v>
      </c>
      <c r="B148" s="1">
        <v>288.5</v>
      </c>
    </row>
    <row r="149" spans="1:2" ht="15.75">
      <c r="A149" s="4" t="s">
        <v>208</v>
      </c>
      <c r="B149" s="1">
        <v>255.5</v>
      </c>
    </row>
    <row r="150" spans="1:2" ht="15.75">
      <c r="A150" s="4" t="s">
        <v>209</v>
      </c>
      <c r="B150" s="1">
        <v>354.1</v>
      </c>
    </row>
    <row r="151" spans="1:2" ht="15.75">
      <c r="A151" s="4" t="s">
        <v>210</v>
      </c>
      <c r="B151" s="1">
        <v>313.89999999999998</v>
      </c>
    </row>
    <row r="152" spans="1:2" ht="15.75">
      <c r="A152" s="4" t="s">
        <v>211</v>
      </c>
      <c r="B152" s="1">
        <v>354.1</v>
      </c>
    </row>
    <row r="153" spans="1:2" ht="15.75">
      <c r="A153" s="4" t="s">
        <v>212</v>
      </c>
      <c r="B153" s="1">
        <v>255.5</v>
      </c>
    </row>
    <row r="154" spans="1:2" ht="15.75">
      <c r="A154" s="4" t="s">
        <v>213</v>
      </c>
      <c r="B154" s="1">
        <v>328.5</v>
      </c>
    </row>
    <row r="155" spans="1:2" ht="15.75">
      <c r="A155" s="4" t="s">
        <v>214</v>
      </c>
      <c r="B155" s="1">
        <v>302.5</v>
      </c>
    </row>
    <row r="156" spans="1:2" ht="15.75">
      <c r="A156" s="4" t="s">
        <v>215</v>
      </c>
      <c r="B156" s="1">
        <v>318.39999999999998</v>
      </c>
    </row>
    <row r="157" spans="1:2" ht="15.75">
      <c r="A157" s="4" t="s">
        <v>216</v>
      </c>
      <c r="B157" s="1">
        <v>354.1</v>
      </c>
    </row>
    <row r="158" spans="1:2" ht="15.75">
      <c r="A158" s="4" t="s">
        <v>217</v>
      </c>
      <c r="B158" s="1">
        <v>302.7</v>
      </c>
    </row>
    <row r="159" spans="1:2" ht="15.75">
      <c r="A159" s="4" t="s">
        <v>218</v>
      </c>
      <c r="B159" s="1">
        <v>324.89999999999998</v>
      </c>
    </row>
    <row r="160" spans="1:2" ht="15.75">
      <c r="A160" s="4" t="s">
        <v>219</v>
      </c>
      <c r="B160" s="1">
        <v>354.1</v>
      </c>
    </row>
    <row r="161" spans="1:2" ht="15.75">
      <c r="A161" s="4" t="s">
        <v>220</v>
      </c>
      <c r="B161" s="1">
        <v>302.7</v>
      </c>
    </row>
    <row r="162" spans="1:2" ht="15.75">
      <c r="A162" s="4" t="s">
        <v>221</v>
      </c>
      <c r="B162" s="1">
        <v>302.7</v>
      </c>
    </row>
    <row r="163" spans="1:2" ht="15.75">
      <c r="A163" s="4" t="s">
        <v>222</v>
      </c>
      <c r="B163" s="1">
        <v>303.10000000000002</v>
      </c>
    </row>
    <row r="164" spans="1:2" ht="15.75">
      <c r="A164" s="4" t="s">
        <v>223</v>
      </c>
      <c r="B164" s="1">
        <v>281.5</v>
      </c>
    </row>
    <row r="165" spans="1:2" ht="15.75">
      <c r="A165" s="4" t="s">
        <v>224</v>
      </c>
      <c r="B165" s="1">
        <v>354.1</v>
      </c>
    </row>
    <row r="166" spans="1:2" ht="15.75">
      <c r="A166" s="4" t="s">
        <v>225</v>
      </c>
      <c r="B166" s="1">
        <v>296.2</v>
      </c>
    </row>
    <row r="167" spans="1:2" ht="15.75">
      <c r="A167" s="4" t="s">
        <v>226</v>
      </c>
      <c r="B167" s="1">
        <v>286.7</v>
      </c>
    </row>
    <row r="168" spans="1:2" ht="15.75">
      <c r="A168" s="4" t="s">
        <v>227</v>
      </c>
      <c r="B168" s="1">
        <v>324.89999999999998</v>
      </c>
    </row>
    <row r="169" spans="1:2" ht="15.75">
      <c r="A169" s="4" t="s">
        <v>228</v>
      </c>
      <c r="B169" s="1">
        <v>343.7</v>
      </c>
    </row>
    <row r="170" spans="1:2" ht="15.75">
      <c r="A170" s="4" t="s">
        <v>229</v>
      </c>
      <c r="B170" s="1">
        <v>322</v>
      </c>
    </row>
    <row r="171" spans="1:2" ht="15.75">
      <c r="A171" s="4" t="s">
        <v>230</v>
      </c>
      <c r="B171" s="1">
        <v>316.39999999999998</v>
      </c>
    </row>
    <row r="172" spans="1:2" ht="15.75">
      <c r="A172" s="4" t="s">
        <v>231</v>
      </c>
      <c r="B172" s="1">
        <v>325.89999999999998</v>
      </c>
    </row>
    <row r="173" spans="1:2" ht="15.75">
      <c r="A173" s="4" t="s">
        <v>232</v>
      </c>
      <c r="B173" s="1">
        <v>289.60000000000002</v>
      </c>
    </row>
    <row r="174" spans="1:2" ht="15.75">
      <c r="A174" s="4" t="s">
        <v>233</v>
      </c>
      <c r="B174" s="1">
        <v>307.3</v>
      </c>
    </row>
    <row r="175" spans="1:2" ht="15.75">
      <c r="A175" s="4" t="s">
        <v>234</v>
      </c>
      <c r="B175" s="1">
        <v>298</v>
      </c>
    </row>
    <row r="176" spans="1:2" ht="15.75">
      <c r="A176" s="4" t="s">
        <v>235</v>
      </c>
      <c r="B176" s="1">
        <v>303.10000000000002</v>
      </c>
    </row>
    <row r="177" spans="1:2" ht="15.75">
      <c r="A177" s="4" t="s">
        <v>236</v>
      </c>
      <c r="B177" s="1">
        <v>299.7</v>
      </c>
    </row>
    <row r="178" spans="1:2" ht="15.75">
      <c r="A178" s="4" t="s">
        <v>237</v>
      </c>
      <c r="B178" s="1">
        <v>354.1</v>
      </c>
    </row>
    <row r="179" spans="1:2" ht="15.75">
      <c r="A179" s="4" t="s">
        <v>238</v>
      </c>
      <c r="B179" s="1">
        <v>343.7</v>
      </c>
    </row>
    <row r="180" spans="1:2" ht="15.75">
      <c r="A180" s="4" t="s">
        <v>239</v>
      </c>
      <c r="B180" s="1">
        <v>278</v>
      </c>
    </row>
    <row r="181" spans="1:2" ht="15.75">
      <c r="A181" s="4" t="s">
        <v>240</v>
      </c>
      <c r="B181" s="1">
        <v>304.3</v>
      </c>
    </row>
    <row r="182" spans="1:2" ht="15.75">
      <c r="A182" s="4" t="s">
        <v>241</v>
      </c>
      <c r="B182" s="1">
        <v>332.5</v>
      </c>
    </row>
    <row r="183" spans="1:2" ht="15.75">
      <c r="A183" s="4" t="s">
        <v>242</v>
      </c>
      <c r="B183" s="1">
        <v>338.4</v>
      </c>
    </row>
    <row r="184" spans="1:2" ht="15.75">
      <c r="A184" s="4" t="s">
        <v>243</v>
      </c>
      <c r="B184" s="1">
        <v>328.3</v>
      </c>
    </row>
    <row r="185" spans="1:2" ht="15.75">
      <c r="A185" s="4" t="s">
        <v>244</v>
      </c>
      <c r="B185" s="1">
        <v>333.2</v>
      </c>
    </row>
    <row r="186" spans="1:2" ht="15.75">
      <c r="A186" s="4" t="s">
        <v>245</v>
      </c>
      <c r="B186" s="1">
        <v>328.7</v>
      </c>
    </row>
    <row r="187" spans="1:2" ht="15.75">
      <c r="A187" s="4" t="s">
        <v>246</v>
      </c>
      <c r="B187" s="1">
        <v>298</v>
      </c>
    </row>
    <row r="188" spans="1:2" ht="15.75">
      <c r="A188" s="4" t="s">
        <v>247</v>
      </c>
      <c r="B188" s="1">
        <v>296.2</v>
      </c>
    </row>
    <row r="189" spans="1:2" ht="15.75">
      <c r="A189" s="4" t="s">
        <v>248</v>
      </c>
      <c r="B189" s="1">
        <v>307.89999999999998</v>
      </c>
    </row>
    <row r="190" spans="1:2" ht="15.75">
      <c r="A190" s="4" t="s">
        <v>249</v>
      </c>
      <c r="B190" s="1">
        <v>354.1</v>
      </c>
    </row>
    <row r="191" spans="1:2" ht="15.75">
      <c r="A191" s="4" t="s">
        <v>250</v>
      </c>
      <c r="B191" s="1">
        <v>255.5</v>
      </c>
    </row>
    <row r="192" spans="1:2" ht="15.75">
      <c r="A192" s="4" t="s">
        <v>251</v>
      </c>
      <c r="B192" s="1">
        <v>278</v>
      </c>
    </row>
    <row r="193" spans="1:2" ht="15.75">
      <c r="A193" s="4" t="s">
        <v>252</v>
      </c>
      <c r="B193" s="1">
        <v>293.89999999999998</v>
      </c>
    </row>
    <row r="194" spans="1:2" ht="15.75">
      <c r="A194" s="4" t="s">
        <v>253</v>
      </c>
      <c r="B194" s="1">
        <v>321.10000000000002</v>
      </c>
    </row>
    <row r="195" spans="1:2" ht="15.75">
      <c r="A195" s="4" t="s">
        <v>254</v>
      </c>
      <c r="B195" s="1">
        <v>318.39999999999998</v>
      </c>
    </row>
    <row r="196" spans="1:2" ht="15.75">
      <c r="A196" s="4" t="s">
        <v>255</v>
      </c>
      <c r="B196" s="1">
        <v>343.7</v>
      </c>
    </row>
    <row r="197" spans="1:2" ht="15.75">
      <c r="A197" s="4" t="s">
        <v>256</v>
      </c>
      <c r="B197" s="1">
        <v>286.7</v>
      </c>
    </row>
    <row r="198" spans="1:2" ht="15.75">
      <c r="A198" s="4" t="s">
        <v>257</v>
      </c>
      <c r="B198" s="1">
        <v>318.39999999999998</v>
      </c>
    </row>
    <row r="199" spans="1:2" ht="15.75">
      <c r="A199" s="4" t="s">
        <v>258</v>
      </c>
      <c r="B199" s="1">
        <v>302.5</v>
      </c>
    </row>
    <row r="200" spans="1:2" ht="15.75">
      <c r="A200" s="4" t="s">
        <v>259</v>
      </c>
      <c r="B200" s="1">
        <v>295.39999999999998</v>
      </c>
    </row>
    <row r="201" spans="1:2" ht="15.75">
      <c r="A201" s="4" t="s">
        <v>260</v>
      </c>
      <c r="B201" s="1">
        <v>321.2</v>
      </c>
    </row>
    <row r="202" spans="1:2" ht="15.75">
      <c r="A202" s="4" t="s">
        <v>261</v>
      </c>
      <c r="B202" s="1">
        <v>307.89999999999998</v>
      </c>
    </row>
    <row r="203" spans="1:2" ht="15.75">
      <c r="A203" s="4" t="s">
        <v>262</v>
      </c>
      <c r="B203" s="1">
        <v>326.10000000000002</v>
      </c>
    </row>
    <row r="204" spans="1:2" ht="15.75">
      <c r="A204" s="4" t="s">
        <v>263</v>
      </c>
      <c r="B204" s="1">
        <v>303.10000000000002</v>
      </c>
    </row>
    <row r="205" spans="1:2" ht="15.75">
      <c r="A205" s="4" t="s">
        <v>264</v>
      </c>
      <c r="B205" s="1">
        <v>313.89999999999998</v>
      </c>
    </row>
    <row r="206" spans="1:2" ht="15.75">
      <c r="A206" s="4" t="s">
        <v>265</v>
      </c>
      <c r="B206" s="1">
        <v>328.5</v>
      </c>
    </row>
    <row r="207" spans="1:2" ht="15.75">
      <c r="A207" s="4" t="s">
        <v>266</v>
      </c>
      <c r="B207" s="1">
        <v>302.5</v>
      </c>
    </row>
    <row r="208" spans="1:2" ht="15.75">
      <c r="A208" s="4" t="s">
        <v>267</v>
      </c>
      <c r="B208" s="1">
        <v>298</v>
      </c>
    </row>
    <row r="209" spans="1:2" ht="15.75">
      <c r="A209" s="4" t="s">
        <v>268</v>
      </c>
      <c r="B209" s="1">
        <v>326.10000000000002</v>
      </c>
    </row>
    <row r="210" spans="1:2" ht="15.75">
      <c r="A210" s="4" t="s">
        <v>269</v>
      </c>
      <c r="B210" s="1">
        <v>303.10000000000002</v>
      </c>
    </row>
    <row r="211" spans="1:2" ht="15.75">
      <c r="A211" s="4" t="s">
        <v>270</v>
      </c>
      <c r="B211" s="1">
        <v>307.3</v>
      </c>
    </row>
    <row r="212" spans="1:2" ht="15.75">
      <c r="A212" s="4" t="s">
        <v>271</v>
      </c>
      <c r="B212" s="1">
        <v>295.39999999999998</v>
      </c>
    </row>
    <row r="213" spans="1:2" ht="15.75">
      <c r="A213" s="4" t="s">
        <v>272</v>
      </c>
      <c r="B213" s="1">
        <v>323.8</v>
      </c>
    </row>
    <row r="214" spans="1:2" ht="15.75">
      <c r="A214" s="4" t="s">
        <v>273</v>
      </c>
      <c r="B214" s="1">
        <v>302.7</v>
      </c>
    </row>
    <row r="215" spans="1:2" ht="15.75">
      <c r="A215" s="4" t="s">
        <v>274</v>
      </c>
      <c r="B215" s="1">
        <v>255.5</v>
      </c>
    </row>
    <row r="216" spans="1:2" ht="15.75">
      <c r="A216" s="4" t="s">
        <v>275</v>
      </c>
      <c r="B216" s="1">
        <v>330.1</v>
      </c>
    </row>
    <row r="217" spans="1:2" ht="15.75">
      <c r="A217" s="4" t="s">
        <v>276</v>
      </c>
      <c r="B217" s="1">
        <v>278</v>
      </c>
    </row>
    <row r="218" spans="1:2" ht="15.75">
      <c r="A218" s="4" t="s">
        <v>277</v>
      </c>
      <c r="B218" s="1">
        <v>293.89999999999998</v>
      </c>
    </row>
    <row r="219" spans="1:2" ht="15.75">
      <c r="A219" s="4" t="s">
        <v>278</v>
      </c>
      <c r="B219" s="1">
        <v>328.7</v>
      </c>
    </row>
    <row r="220" spans="1:2" ht="15.75">
      <c r="A220" s="4" t="s">
        <v>279</v>
      </c>
      <c r="B220" s="1">
        <v>302.7</v>
      </c>
    </row>
    <row r="221" spans="1:2" ht="15.75">
      <c r="A221" s="4" t="s">
        <v>280</v>
      </c>
      <c r="B221" s="1">
        <v>293.89999999999998</v>
      </c>
    </row>
    <row r="222" spans="1:2" ht="15.75">
      <c r="A222" s="4" t="s">
        <v>281</v>
      </c>
      <c r="B222" s="1">
        <v>345.4</v>
      </c>
    </row>
    <row r="223" spans="1:2" ht="15.75">
      <c r="A223" s="4" t="s">
        <v>282</v>
      </c>
      <c r="B223" s="1">
        <v>354.1</v>
      </c>
    </row>
    <row r="224" spans="1:2" ht="15.75">
      <c r="A224" s="4" t="s">
        <v>283</v>
      </c>
      <c r="B224" s="1">
        <v>338.4</v>
      </c>
    </row>
    <row r="225" spans="1:2" ht="15.75">
      <c r="A225" s="4" t="s">
        <v>284</v>
      </c>
      <c r="B225" s="1">
        <v>289.60000000000002</v>
      </c>
    </row>
    <row r="226" spans="1:2" ht="15.75">
      <c r="A226" s="4" t="s">
        <v>285</v>
      </c>
      <c r="B226" s="1">
        <v>333.2</v>
      </c>
    </row>
    <row r="227" spans="1:2" ht="15.75">
      <c r="A227" s="4" t="s">
        <v>286</v>
      </c>
      <c r="B227" s="1">
        <v>255.5</v>
      </c>
    </row>
    <row r="228" spans="1:2" ht="15.75">
      <c r="A228" s="4" t="s">
        <v>287</v>
      </c>
      <c r="B228" s="1">
        <v>302.7</v>
      </c>
    </row>
    <row r="229" spans="1:2" ht="15.75">
      <c r="A229" s="4" t="s">
        <v>288</v>
      </c>
      <c r="B229" s="1">
        <v>354.1</v>
      </c>
    </row>
    <row r="230" spans="1:2" ht="15.75">
      <c r="A230" s="4" t="s">
        <v>289</v>
      </c>
      <c r="B230" s="1">
        <v>299.60000000000002</v>
      </c>
    </row>
    <row r="231" spans="1:2" ht="15.75">
      <c r="A231" s="4" t="s">
        <v>290</v>
      </c>
      <c r="B231" s="1">
        <v>307.3</v>
      </c>
    </row>
    <row r="232" spans="1:2" ht="15.75">
      <c r="A232" s="4" t="s">
        <v>291</v>
      </c>
      <c r="B232" s="1">
        <v>325.89999999999998</v>
      </c>
    </row>
    <row r="233" spans="1:2" ht="15.75">
      <c r="A233" s="4" t="s">
        <v>292</v>
      </c>
      <c r="B233" s="1">
        <v>302.7</v>
      </c>
    </row>
    <row r="234" spans="1:2" ht="15.75">
      <c r="A234" s="4" t="s">
        <v>293</v>
      </c>
      <c r="B234" s="1">
        <v>281.5</v>
      </c>
    </row>
    <row r="235" spans="1:2" ht="15.75">
      <c r="A235" s="4" t="s">
        <v>294</v>
      </c>
      <c r="B235" s="1">
        <v>299.10000000000002</v>
      </c>
    </row>
    <row r="236" spans="1:2" ht="15.75">
      <c r="A236" s="4" t="s">
        <v>295</v>
      </c>
      <c r="B236" s="1">
        <v>326.10000000000002</v>
      </c>
    </row>
    <row r="237" spans="1:2" ht="15.75">
      <c r="A237" s="4" t="s">
        <v>296</v>
      </c>
      <c r="B237" s="1">
        <v>333.2</v>
      </c>
    </row>
    <row r="238" spans="1:2" ht="15.75">
      <c r="A238" s="4" t="s">
        <v>297</v>
      </c>
      <c r="B238" s="1">
        <v>298</v>
      </c>
    </row>
    <row r="239" spans="1:2" ht="15.75">
      <c r="A239" s="4" t="s">
        <v>298</v>
      </c>
      <c r="B239" s="1">
        <v>328.7</v>
      </c>
    </row>
    <row r="240" spans="1:2" ht="15.75">
      <c r="A240" s="4" t="s">
        <v>299</v>
      </c>
      <c r="B240" s="1">
        <v>303.10000000000002</v>
      </c>
    </row>
    <row r="241" spans="1:2" ht="15.75">
      <c r="A241" s="4" t="s">
        <v>300</v>
      </c>
      <c r="B241" s="1">
        <v>299.60000000000002</v>
      </c>
    </row>
    <row r="242" spans="1:2" ht="15.75">
      <c r="A242" s="4" t="s">
        <v>301</v>
      </c>
      <c r="B242" s="1">
        <v>307.3</v>
      </c>
    </row>
    <row r="243" spans="1:2" ht="15.75">
      <c r="A243" s="4" t="s">
        <v>302</v>
      </c>
      <c r="B243" s="1">
        <v>313.89999999999998</v>
      </c>
    </row>
    <row r="244" spans="1:2" ht="15.75">
      <c r="A244" s="4" t="s">
        <v>303</v>
      </c>
      <c r="B244" s="1">
        <v>320.60000000000002</v>
      </c>
    </row>
    <row r="245" spans="1:2" ht="15.75">
      <c r="A245" s="4" t="s">
        <v>304</v>
      </c>
      <c r="B245" s="1">
        <v>299.60000000000002</v>
      </c>
    </row>
    <row r="246" spans="1:2" ht="15.75">
      <c r="A246" s="4" t="s">
        <v>305</v>
      </c>
      <c r="B246" s="1">
        <v>289.7</v>
      </c>
    </row>
    <row r="247" spans="1:2" ht="15.75">
      <c r="A247" s="4" t="s">
        <v>306</v>
      </c>
      <c r="B247" s="1">
        <v>299.7</v>
      </c>
    </row>
    <row r="248" spans="1:2" ht="15.75">
      <c r="A248" s="4" t="s">
        <v>307</v>
      </c>
      <c r="B248" s="1">
        <v>324.89999999999998</v>
      </c>
    </row>
    <row r="249" spans="1:2" ht="15.75">
      <c r="A249" s="4" t="s">
        <v>308</v>
      </c>
      <c r="B249" s="1">
        <v>299.60000000000002</v>
      </c>
    </row>
    <row r="250" spans="1:2" ht="15.75">
      <c r="A250" s="4" t="s">
        <v>309</v>
      </c>
      <c r="B250" s="1">
        <v>316.39999999999998</v>
      </c>
    </row>
    <row r="251" spans="1:2" ht="15.75">
      <c r="A251" s="4" t="s">
        <v>310</v>
      </c>
      <c r="B251" s="1">
        <v>299.10000000000002</v>
      </c>
    </row>
    <row r="252" spans="1:2" ht="15.75">
      <c r="A252" s="4" t="s">
        <v>311</v>
      </c>
      <c r="B252" s="1">
        <v>316.39999999999998</v>
      </c>
    </row>
    <row r="253" spans="1:2" ht="15.75">
      <c r="A253" s="4" t="s">
        <v>312</v>
      </c>
      <c r="B253" s="1">
        <v>295.39999999999998</v>
      </c>
    </row>
    <row r="254" spans="1:2" ht="15.75">
      <c r="A254" s="4" t="s">
        <v>313</v>
      </c>
      <c r="B254" s="1">
        <v>345.4</v>
      </c>
    </row>
    <row r="255" spans="1:2" ht="15.75">
      <c r="A255" s="4" t="s">
        <v>314</v>
      </c>
      <c r="B255" s="1">
        <v>320.60000000000002</v>
      </c>
    </row>
    <row r="256" spans="1:2" ht="15.75">
      <c r="A256" s="4" t="s">
        <v>315</v>
      </c>
      <c r="B256" s="1">
        <v>343.7</v>
      </c>
    </row>
    <row r="257" spans="1:2" ht="15.75">
      <c r="A257" s="4" t="s">
        <v>316</v>
      </c>
      <c r="B257" s="1">
        <v>328.3</v>
      </c>
    </row>
    <row r="258" spans="1:2" ht="15.75">
      <c r="A258" s="4" t="s">
        <v>317</v>
      </c>
      <c r="B258" s="1">
        <v>330.1</v>
      </c>
    </row>
    <row r="259" spans="1:2" ht="15.75">
      <c r="A259" s="4" t="s">
        <v>318</v>
      </c>
      <c r="B259" s="1">
        <v>321.10000000000002</v>
      </c>
    </row>
    <row r="260" spans="1:2" ht="15.75">
      <c r="A260" s="4" t="s">
        <v>319</v>
      </c>
      <c r="B260" s="1">
        <v>321.2</v>
      </c>
    </row>
    <row r="261" spans="1:2" ht="15.75">
      <c r="A261" s="4" t="s">
        <v>320</v>
      </c>
      <c r="B261" s="1">
        <v>278</v>
      </c>
    </row>
    <row r="262" spans="1:2" ht="15.75">
      <c r="A262" s="4" t="s">
        <v>321</v>
      </c>
      <c r="B262" s="1">
        <v>286.7</v>
      </c>
    </row>
    <row r="263" spans="1:2" ht="15.75">
      <c r="A263" s="4" t="s">
        <v>322</v>
      </c>
      <c r="B263" s="1">
        <v>286.7</v>
      </c>
    </row>
    <row r="264" spans="1:2" ht="15.75">
      <c r="A264" s="4" t="s">
        <v>323</v>
      </c>
      <c r="B264" s="1">
        <v>323.7</v>
      </c>
    </row>
    <row r="265" spans="1:2" ht="15.75">
      <c r="A265" s="4" t="s">
        <v>324</v>
      </c>
      <c r="B265" s="1">
        <v>302.5</v>
      </c>
    </row>
    <row r="266" spans="1:2" ht="15.75">
      <c r="A266" s="4" t="s">
        <v>325</v>
      </c>
      <c r="B266" s="1">
        <v>328.5</v>
      </c>
    </row>
    <row r="267" spans="1:2" ht="15.75">
      <c r="A267" s="4" t="s">
        <v>326</v>
      </c>
      <c r="B267" s="1">
        <v>323.8</v>
      </c>
    </row>
    <row r="268" spans="1:2" ht="15.75">
      <c r="A268" s="4" t="s">
        <v>327</v>
      </c>
      <c r="B268" s="1">
        <v>302.7</v>
      </c>
    </row>
    <row r="269" spans="1:2" ht="15.75">
      <c r="A269" s="4" t="s">
        <v>328</v>
      </c>
      <c r="B269" s="1">
        <v>295.39999999999998</v>
      </c>
    </row>
    <row r="270" spans="1:2" ht="15.75">
      <c r="A270" s="4" t="s">
        <v>329</v>
      </c>
      <c r="B270" s="1">
        <v>299.7</v>
      </c>
    </row>
    <row r="271" spans="1:2" ht="15.75">
      <c r="A271" s="4" t="s">
        <v>330</v>
      </c>
      <c r="B271" s="1">
        <v>296.2</v>
      </c>
    </row>
    <row r="272" spans="1:2" ht="15.75">
      <c r="A272" s="4" t="s">
        <v>331</v>
      </c>
      <c r="B272" s="1">
        <v>307.89999999999998</v>
      </c>
    </row>
    <row r="273" spans="1:2" ht="15.75">
      <c r="A273" s="4" t="s">
        <v>332</v>
      </c>
      <c r="B273" s="1">
        <v>328.7</v>
      </c>
    </row>
    <row r="274" spans="1:2" ht="15.75">
      <c r="A274" s="4" t="s">
        <v>333</v>
      </c>
      <c r="B274" s="1">
        <v>325.89999999999998</v>
      </c>
    </row>
    <row r="275" spans="1:2" ht="15.75">
      <c r="A275" s="4" t="s">
        <v>334</v>
      </c>
      <c r="B275" s="1">
        <v>354.1</v>
      </c>
    </row>
    <row r="276" spans="1:2" ht="15.75">
      <c r="A276" s="4" t="s">
        <v>335</v>
      </c>
      <c r="B276" s="1">
        <v>333.2</v>
      </c>
    </row>
    <row r="277" spans="1:2" ht="15.75">
      <c r="A277" s="4" t="s">
        <v>336</v>
      </c>
      <c r="B277" s="1">
        <v>343.7</v>
      </c>
    </row>
    <row r="278" spans="1:2" ht="15.75">
      <c r="A278" s="4" t="s">
        <v>337</v>
      </c>
      <c r="B278" s="1">
        <v>304.3</v>
      </c>
    </row>
    <row r="279" spans="1:2" ht="15.75">
      <c r="A279" s="4" t="s">
        <v>338</v>
      </c>
      <c r="B279" s="1">
        <v>324.89999999999998</v>
      </c>
    </row>
    <row r="280" spans="1:2" ht="15.75">
      <c r="A280" s="4" t="s">
        <v>339</v>
      </c>
      <c r="B280" s="1">
        <v>296.2</v>
      </c>
    </row>
    <row r="281" spans="1:2" ht="15.75">
      <c r="A281" s="4" t="s">
        <v>340</v>
      </c>
      <c r="B281" s="1">
        <v>296.2</v>
      </c>
    </row>
    <row r="282" spans="1:2" ht="15.75">
      <c r="A282" s="4" t="s">
        <v>341</v>
      </c>
      <c r="B282" s="1">
        <v>343.7</v>
      </c>
    </row>
    <row r="283" spans="1:2" ht="15.75">
      <c r="A283" s="4" t="s">
        <v>342</v>
      </c>
      <c r="B283" s="1">
        <v>307.3</v>
      </c>
    </row>
    <row r="284" spans="1:2" ht="15.75">
      <c r="A284" s="4" t="s">
        <v>343</v>
      </c>
      <c r="B284" s="1">
        <v>338.4</v>
      </c>
    </row>
    <row r="285" spans="1:2" ht="15.75">
      <c r="A285" s="4" t="s">
        <v>344</v>
      </c>
      <c r="B285" s="1">
        <v>296.2</v>
      </c>
    </row>
    <row r="286" spans="1:2" ht="15.75">
      <c r="A286" s="4" t="s">
        <v>345</v>
      </c>
      <c r="B286" s="1">
        <v>326.10000000000002</v>
      </c>
    </row>
    <row r="287" spans="1:2" ht="15.75">
      <c r="A287" s="4" t="s">
        <v>346</v>
      </c>
      <c r="B287" s="1">
        <v>308</v>
      </c>
    </row>
    <row r="288" spans="1:2" ht="15.75">
      <c r="A288" s="4" t="s">
        <v>347</v>
      </c>
      <c r="B288" s="1">
        <v>304.3</v>
      </c>
    </row>
    <row r="289" spans="1:2" ht="15.75">
      <c r="A289" s="4" t="s">
        <v>348</v>
      </c>
      <c r="B289" s="1">
        <v>307.89999999999998</v>
      </c>
    </row>
    <row r="290" spans="1:2" ht="15.75">
      <c r="A290" s="4" t="s">
        <v>349</v>
      </c>
      <c r="B290" s="1">
        <v>333.2</v>
      </c>
    </row>
    <row r="291" spans="1:2" ht="15.75">
      <c r="A291" s="4" t="s">
        <v>350</v>
      </c>
      <c r="B291" s="1">
        <v>354.1</v>
      </c>
    </row>
    <row r="292" spans="1:2" ht="15.75">
      <c r="A292" s="4" t="s">
        <v>351</v>
      </c>
      <c r="B292" s="1">
        <v>316.39999999999998</v>
      </c>
    </row>
    <row r="293" spans="1:2" ht="15.75">
      <c r="A293" s="4" t="s">
        <v>352</v>
      </c>
      <c r="B293" s="1">
        <v>313.89999999999998</v>
      </c>
    </row>
    <row r="294" spans="1:2" ht="15.75">
      <c r="A294" s="4" t="s">
        <v>353</v>
      </c>
      <c r="B294" s="1">
        <v>307.3</v>
      </c>
    </row>
    <row r="295" spans="1:2" ht="15.75">
      <c r="A295" s="4" t="s">
        <v>354</v>
      </c>
      <c r="B295" s="1">
        <v>296.2</v>
      </c>
    </row>
    <row r="296" spans="1:2" ht="15.75">
      <c r="A296" s="4" t="s">
        <v>355</v>
      </c>
      <c r="B296" s="1">
        <v>333.2</v>
      </c>
    </row>
    <row r="297" spans="1:2" ht="15.75">
      <c r="A297" s="4" t="s">
        <v>356</v>
      </c>
      <c r="B297" s="1">
        <v>299.7</v>
      </c>
    </row>
    <row r="298" spans="1:2" ht="15.75">
      <c r="A298" s="4" t="s">
        <v>357</v>
      </c>
      <c r="B298" s="1">
        <v>289.7</v>
      </c>
    </row>
    <row r="299" spans="1:2" ht="15.75">
      <c r="A299" s="4" t="s">
        <v>358</v>
      </c>
      <c r="B299" s="1">
        <v>278</v>
      </c>
    </row>
    <row r="300" spans="1:2" ht="15.75">
      <c r="A300" s="4" t="s">
        <v>359</v>
      </c>
      <c r="B300" s="1">
        <v>325.89999999999998</v>
      </c>
    </row>
    <row r="301" spans="1:2" ht="15.75">
      <c r="A301" s="4" t="s">
        <v>360</v>
      </c>
      <c r="B301" s="1">
        <v>328.7</v>
      </c>
    </row>
    <row r="302" spans="1:2" ht="15.75">
      <c r="A302" s="4" t="s">
        <v>361</v>
      </c>
      <c r="B302" s="1">
        <v>308</v>
      </c>
    </row>
    <row r="303" spans="1:2" ht="15.75">
      <c r="A303" s="4" t="s">
        <v>362</v>
      </c>
      <c r="B303" s="1">
        <v>316.39999999999998</v>
      </c>
    </row>
    <row r="304" spans="1:2" ht="15.75">
      <c r="A304" s="4" t="s">
        <v>363</v>
      </c>
      <c r="B304" s="1">
        <v>316.39999999999998</v>
      </c>
    </row>
    <row r="305" spans="1:2" ht="15.75">
      <c r="A305" s="4" t="s">
        <v>364</v>
      </c>
      <c r="B305" s="1">
        <v>295.39999999999998</v>
      </c>
    </row>
    <row r="306" spans="1:2" ht="15.75">
      <c r="A306" s="4" t="s">
        <v>365</v>
      </c>
      <c r="B306" s="1">
        <v>343.7</v>
      </c>
    </row>
    <row r="307" spans="1:2" ht="15.75">
      <c r="A307" s="4" t="s">
        <v>366</v>
      </c>
      <c r="B307" s="1">
        <v>325.89999999999998</v>
      </c>
    </row>
    <row r="308" spans="1:2" ht="15.75">
      <c r="A308" s="4" t="s">
        <v>367</v>
      </c>
      <c r="B308" s="1">
        <v>316.39999999999998</v>
      </c>
    </row>
    <row r="309" spans="1:2" ht="15.75">
      <c r="A309" s="4" t="s">
        <v>368</v>
      </c>
      <c r="B309" s="1">
        <v>278</v>
      </c>
    </row>
    <row r="310" spans="1:2" ht="15.75">
      <c r="A310" s="4" t="s">
        <v>369</v>
      </c>
      <c r="B310" s="1">
        <v>278</v>
      </c>
    </row>
    <row r="311" spans="1:2" ht="15.75">
      <c r="A311" s="4" t="s">
        <v>370</v>
      </c>
      <c r="B311" s="1">
        <v>354.1</v>
      </c>
    </row>
    <row r="312" spans="1:2" ht="15.75">
      <c r="A312" s="4" t="s">
        <v>371</v>
      </c>
      <c r="B312" s="1">
        <v>307.3</v>
      </c>
    </row>
    <row r="313" spans="1:2" ht="15.75">
      <c r="A313" s="4" t="s">
        <v>372</v>
      </c>
      <c r="B313" s="1">
        <v>316.39999999999998</v>
      </c>
    </row>
    <row r="314" spans="1:2" ht="15.75">
      <c r="A314" s="4" t="s">
        <v>373</v>
      </c>
      <c r="B314" s="1">
        <v>276.10000000000002</v>
      </c>
    </row>
    <row r="315" spans="1:2" ht="15.75">
      <c r="A315" s="4" t="s">
        <v>374</v>
      </c>
      <c r="B315" s="1">
        <v>325.89999999999998</v>
      </c>
    </row>
    <row r="316" spans="1:2" ht="15.75">
      <c r="A316" s="4" t="s">
        <v>375</v>
      </c>
      <c r="B316" s="1">
        <v>323.8</v>
      </c>
    </row>
    <row r="317" spans="1:2" ht="15.75">
      <c r="A317" s="4" t="s">
        <v>376</v>
      </c>
      <c r="B317" s="1">
        <v>322</v>
      </c>
    </row>
    <row r="318" spans="1:2" ht="15.75">
      <c r="A318" s="4" t="s">
        <v>377</v>
      </c>
      <c r="B318" s="1">
        <v>302.7</v>
      </c>
    </row>
    <row r="319" spans="1:2" ht="15.75">
      <c r="A319" s="4" t="s">
        <v>378</v>
      </c>
      <c r="B319" s="1">
        <v>320.60000000000002</v>
      </c>
    </row>
    <row r="320" spans="1:2" ht="15.75">
      <c r="A320" s="4" t="s">
        <v>379</v>
      </c>
      <c r="B320" s="1">
        <v>354.1</v>
      </c>
    </row>
    <row r="321" spans="1:2" ht="15.75">
      <c r="A321" s="4" t="s">
        <v>380</v>
      </c>
      <c r="B321" s="1">
        <v>354.1</v>
      </c>
    </row>
    <row r="322" spans="1:2" ht="15.75">
      <c r="A322" s="4" t="s">
        <v>381</v>
      </c>
      <c r="B322" s="1">
        <v>276.10000000000002</v>
      </c>
    </row>
    <row r="323" spans="1:2" ht="15.75">
      <c r="A323" s="4" t="s">
        <v>382</v>
      </c>
      <c r="B323" s="1">
        <v>322</v>
      </c>
    </row>
    <row r="324" spans="1:2" ht="15.75">
      <c r="A324" s="4" t="s">
        <v>383</v>
      </c>
      <c r="B324" s="1">
        <v>326.10000000000002</v>
      </c>
    </row>
    <row r="325" spans="1:2" ht="15.75">
      <c r="A325" s="4" t="s">
        <v>384</v>
      </c>
      <c r="B325" s="1">
        <v>343.7</v>
      </c>
    </row>
    <row r="326" spans="1:2" ht="15.75">
      <c r="A326" s="4" t="s">
        <v>385</v>
      </c>
      <c r="B326" s="1">
        <v>304.3</v>
      </c>
    </row>
    <row r="327" spans="1:2" ht="15.75">
      <c r="A327" s="4" t="s">
        <v>386</v>
      </c>
      <c r="B327" s="1">
        <v>333.2</v>
      </c>
    </row>
    <row r="328" spans="1:2" ht="15.75">
      <c r="A328" s="4" t="s">
        <v>387</v>
      </c>
      <c r="B328" s="1">
        <v>281.5</v>
      </c>
    </row>
    <row r="329" spans="1:2" ht="15.75">
      <c r="A329" s="4" t="s">
        <v>388</v>
      </c>
      <c r="B329" s="1">
        <v>289.7</v>
      </c>
    </row>
    <row r="330" spans="1:2" ht="15.75">
      <c r="A330" s="4" t="s">
        <v>389</v>
      </c>
      <c r="B330" s="1">
        <v>328.5</v>
      </c>
    </row>
    <row r="331" spans="1:2" ht="15.75">
      <c r="A331" s="4" t="s">
        <v>390</v>
      </c>
      <c r="B331" s="1">
        <v>343.7</v>
      </c>
    </row>
    <row r="332" spans="1:2" ht="15.75">
      <c r="A332" s="4" t="s">
        <v>391</v>
      </c>
      <c r="B332" s="1">
        <v>345.4</v>
      </c>
    </row>
    <row r="333" spans="1:2" ht="15.75">
      <c r="A333" s="4" t="s">
        <v>392</v>
      </c>
      <c r="B333" s="1">
        <v>278</v>
      </c>
    </row>
    <row r="334" spans="1:2" ht="15.75">
      <c r="A334" s="4" t="s">
        <v>393</v>
      </c>
      <c r="B334" s="1">
        <v>293.89999999999998</v>
      </c>
    </row>
    <row r="335" spans="1:2" ht="15.75">
      <c r="A335" s="4" t="s">
        <v>394</v>
      </c>
      <c r="B335" s="1">
        <v>302.7</v>
      </c>
    </row>
    <row r="336" spans="1:2" ht="15.75">
      <c r="A336" s="4" t="s">
        <v>395</v>
      </c>
      <c r="B336" s="1">
        <v>286.7</v>
      </c>
    </row>
    <row r="337" spans="1:2" ht="15.75">
      <c r="A337" s="4" t="s">
        <v>396</v>
      </c>
      <c r="B337" s="1">
        <v>323.8</v>
      </c>
    </row>
    <row r="338" spans="1:2" ht="15.75">
      <c r="A338" s="4" t="s">
        <v>397</v>
      </c>
      <c r="B338" s="1">
        <v>299.7</v>
      </c>
    </row>
    <row r="339" spans="1:2" ht="15.75">
      <c r="A339" s="4" t="s">
        <v>398</v>
      </c>
      <c r="B339" s="1">
        <v>313.89999999999998</v>
      </c>
    </row>
    <row r="340" spans="1:2" ht="15.75">
      <c r="A340" s="4" t="s">
        <v>399</v>
      </c>
      <c r="B340" s="1">
        <v>354.1</v>
      </c>
    </row>
    <row r="341" spans="1:2" ht="15.75">
      <c r="A341" s="4" t="s">
        <v>400</v>
      </c>
      <c r="B341" s="1">
        <v>293.89999999999998</v>
      </c>
    </row>
    <row r="342" spans="1:2" ht="15.75">
      <c r="A342" s="4" t="s">
        <v>401</v>
      </c>
      <c r="B342" s="1">
        <v>307.3</v>
      </c>
    </row>
    <row r="343" spans="1:2" ht="15.75">
      <c r="A343" s="4" t="s">
        <v>402</v>
      </c>
      <c r="B343" s="1">
        <v>328.7</v>
      </c>
    </row>
    <row r="344" spans="1:2" ht="15.75">
      <c r="A344" s="4" t="s">
        <v>403</v>
      </c>
      <c r="B344" s="1">
        <v>345.4</v>
      </c>
    </row>
    <row r="345" spans="1:2" ht="15.75">
      <c r="A345" s="4" t="s">
        <v>404</v>
      </c>
      <c r="B345" s="1">
        <v>324.89999999999998</v>
      </c>
    </row>
    <row r="346" spans="1:2" ht="15.75">
      <c r="A346" s="4" t="s">
        <v>405</v>
      </c>
      <c r="B346" s="1">
        <v>333.2</v>
      </c>
    </row>
    <row r="347" spans="1:2" ht="15.75">
      <c r="A347" s="4" t="s">
        <v>406</v>
      </c>
      <c r="B347" s="1">
        <v>345.4</v>
      </c>
    </row>
    <row r="348" spans="1:2" ht="15.75">
      <c r="A348" s="4" t="s">
        <v>407</v>
      </c>
      <c r="B348" s="1">
        <v>320.60000000000002</v>
      </c>
    </row>
    <row r="349" spans="1:2" ht="15.75">
      <c r="A349" s="4" t="s">
        <v>408</v>
      </c>
      <c r="B349" s="1">
        <v>289.60000000000002</v>
      </c>
    </row>
    <row r="350" spans="1:2" ht="15.75">
      <c r="A350" s="4" t="s">
        <v>409</v>
      </c>
      <c r="B350" s="1">
        <v>332.5</v>
      </c>
    </row>
    <row r="351" spans="1:2" ht="15.75">
      <c r="A351" s="4" t="s">
        <v>410</v>
      </c>
      <c r="B351" s="1">
        <v>289.60000000000002</v>
      </c>
    </row>
    <row r="352" spans="1:2" ht="15.75">
      <c r="A352" s="4" t="s">
        <v>411</v>
      </c>
      <c r="B352" s="1">
        <v>328.3</v>
      </c>
    </row>
    <row r="353" spans="1:2" ht="15.75">
      <c r="A353" s="4" t="s">
        <v>412</v>
      </c>
      <c r="B353" s="1">
        <v>302.7</v>
      </c>
    </row>
    <row r="354" spans="1:2" ht="15.75">
      <c r="A354" s="4" t="s">
        <v>413</v>
      </c>
      <c r="B354" s="1">
        <v>289.60000000000002</v>
      </c>
    </row>
    <row r="355" spans="1:2" ht="15.75">
      <c r="A355" s="4" t="s">
        <v>414</v>
      </c>
      <c r="B355" s="1">
        <v>299.60000000000002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4e2907-dd3c-4500-bafb-0ed955f0c9bb" xsi:nil="true"/>
    <lcf76f155ced4ddcb4097134ff3c332f xmlns="0b26dc61-5159-4eda-9ed5-39a56cf7a0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4236DD9691949B81CBB68B087B973" ma:contentTypeVersion="17" ma:contentTypeDescription="Create a new document." ma:contentTypeScope="" ma:versionID="07f54e0ca4fb67db656b6fb055198bcf">
  <xsd:schema xmlns:xsd="http://www.w3.org/2001/XMLSchema" xmlns:xs="http://www.w3.org/2001/XMLSchema" xmlns:p="http://schemas.microsoft.com/office/2006/metadata/properties" xmlns:ns2="0b26dc61-5159-4eda-9ed5-39a56cf7a048" xmlns:ns3="174e2907-dd3c-4500-bafb-0ed955f0c9bb" targetNamespace="http://schemas.microsoft.com/office/2006/metadata/properties" ma:root="true" ma:fieldsID="0aef03fb80df8285fededd644b8f9b8f" ns2:_="" ns3:_="">
    <xsd:import namespace="0b26dc61-5159-4eda-9ed5-39a56cf7a048"/>
    <xsd:import namespace="174e2907-dd3c-4500-bafb-0ed955f0c9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6dc61-5159-4eda-9ed5-39a56cf7a0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602ca0-10ab-44bd-bf27-687910c2af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e2907-dd3c-4500-bafb-0ed955f0c9b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383a68-7c23-4f09-8f65-91141cc3157a}" ma:internalName="TaxCatchAll" ma:showField="CatchAllData" ma:web="174e2907-dd3c-4500-bafb-0ed955f0c9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130B75-5039-4C34-A370-5E00167393D8}"/>
</file>

<file path=customXml/itemProps2.xml><?xml version="1.0" encoding="utf-8"?>
<ds:datastoreItem xmlns:ds="http://schemas.openxmlformats.org/officeDocument/2006/customXml" ds:itemID="{D5B613F5-D6FF-4264-B324-EA51588895B8}"/>
</file>

<file path=customXml/itemProps3.xml><?xml version="1.0" encoding="utf-8"?>
<ds:datastoreItem xmlns:ds="http://schemas.openxmlformats.org/officeDocument/2006/customXml" ds:itemID="{DD53D209-DF3F-4884-8D6A-02EE78055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steve@appraisall.com</Manager>
  <Company>Appraisall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Beard</dc:creator>
  <cp:keywords/>
  <dc:description>Modeld developed by Appraisall Ltd</dc:description>
  <cp:lastModifiedBy>Steve Beard</cp:lastModifiedBy>
  <cp:revision/>
  <dcterms:created xsi:type="dcterms:W3CDTF">2008-10-03T12:01:47Z</dcterms:created>
  <dcterms:modified xsi:type="dcterms:W3CDTF">2025-12-08T10:00:42Z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0x0101006174236DD9691949B81CBB68B087B973</vt:lpwstr>
  </property>
  <property fmtid="{D5CDD505-2E9C-101B-9397-08002B2CF9AE}" pid="3" name="Order">
    <vt:r8>601500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